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C:\Users\vilig\Documents\Moji dokumenti\PROJEKTI 2020\DŠD PRIZIDEK\NMV\"/>
    </mc:Choice>
  </mc:AlternateContent>
  <xr:revisionPtr revIDLastSave="0" documentId="13_ncr:1_{017C65EB-7CFF-410B-B98D-6D6A2C0193AF}" xr6:coauthVersionLast="45" xr6:coauthVersionMax="45" xr10:uidLastSave="{00000000-0000-0000-0000-000000000000}"/>
  <bookViews>
    <workbookView xWindow="828" yWindow="-108" windowWidth="22320" windowHeight="13176" xr2:uid="{00000000-000D-0000-FFFF-FFFF00000000}"/>
  </bookViews>
  <sheets>
    <sheet name="Rekapitulacija" sheetId="3" r:id="rId1"/>
    <sheet name="GO dela-zah.krilo stavbe DŠD" sheetId="1" r:id="rId2"/>
    <sheet name="Strelovod osred. dela stavbe " sheetId="2" r:id="rId3"/>
  </sheets>
  <definedNames>
    <definedName name="__xlnm.Print_Area">#REF!</definedName>
    <definedName name="__xlnm.Print_Area_1">#REF!</definedName>
    <definedName name="__xlnm.Print_Titles">#REF!</definedName>
    <definedName name="__xlnm.Print_Titles_1">#REF!</definedName>
    <definedName name="_xlnm.Print_Area" localSheetId="1">'GO dela-zah.krilo stavbe DŠD'!$A$8:$F$111</definedName>
    <definedName name="_xlnm.Print_Area" localSheetId="2">'Strelovod osred. dela stavbe '!$A$1:$F$59</definedName>
    <definedName name="X">#REF!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4" i="3" l="1"/>
  <c r="F169" i="1"/>
  <c r="F142" i="1"/>
  <c r="E140" i="1"/>
  <c r="F140" i="1"/>
  <c r="F106" i="1"/>
  <c r="E105" i="1"/>
  <c r="E168" i="1"/>
  <c r="F166" i="1" l="1"/>
  <c r="F163" i="1"/>
  <c r="F33" i="1" l="1"/>
  <c r="F160" i="1" l="1"/>
  <c r="F157" i="1"/>
  <c r="F151" i="1"/>
  <c r="F154" i="1"/>
  <c r="F138" i="1"/>
  <c r="F135" i="1"/>
  <c r="F103" i="1"/>
  <c r="F101" i="1"/>
  <c r="F99" i="1"/>
  <c r="F97" i="1"/>
  <c r="F95" i="1"/>
  <c r="F93" i="1"/>
  <c r="F91" i="1"/>
  <c r="F31" i="1"/>
  <c r="F29" i="1"/>
  <c r="F27" i="1"/>
  <c r="F25" i="1"/>
  <c r="F23" i="1"/>
  <c r="F22" i="1"/>
  <c r="F21" i="1"/>
  <c r="F20" i="1"/>
  <c r="F17" i="1"/>
  <c r="F15" i="1"/>
  <c r="E35" i="1" s="1"/>
  <c r="F10" i="1"/>
  <c r="F11" i="1" s="1"/>
  <c r="D10" i="3" s="1"/>
  <c r="F25" i="2"/>
  <c r="F27" i="2"/>
  <c r="F29" i="2"/>
  <c r="F31" i="2"/>
  <c r="F33" i="2"/>
  <c r="F35" i="2"/>
  <c r="F37" i="2"/>
  <c r="F43" i="2"/>
  <c r="F45" i="2"/>
  <c r="F47" i="2"/>
  <c r="F49" i="2"/>
  <c r="F51" i="2"/>
  <c r="F53" i="2"/>
  <c r="F55" i="2"/>
  <c r="F41" i="2"/>
  <c r="F39" i="2"/>
  <c r="F23" i="2"/>
  <c r="F19" i="2"/>
  <c r="F17" i="2"/>
  <c r="F15" i="2"/>
  <c r="F12" i="2"/>
  <c r="F10" i="2"/>
  <c r="F21" i="2"/>
  <c r="F98" i="1"/>
  <c r="F92" i="1"/>
  <c r="D88" i="1"/>
  <c r="F88" i="1" s="1"/>
  <c r="D86" i="1"/>
  <c r="F86" i="1" s="1"/>
  <c r="D84" i="1"/>
  <c r="F84" i="1" s="1"/>
  <c r="F30" i="1"/>
  <c r="E57" i="2" l="1"/>
  <c r="F57" i="2" s="1"/>
  <c r="F59" i="2" s="1"/>
  <c r="D16" i="3" s="1"/>
  <c r="F35" i="1"/>
  <c r="F168" i="1"/>
  <c r="D13" i="3"/>
  <c r="F87" i="1"/>
  <c r="F36" i="1" l="1"/>
  <c r="D11" i="3" s="1"/>
  <c r="D18" i="3" s="1"/>
  <c r="D20" i="3" s="1"/>
  <c r="D22" i="3" s="1"/>
  <c r="F105" i="1"/>
  <c r="D12" i="3" s="1"/>
</calcChain>
</file>

<file path=xl/sharedStrings.xml><?xml version="1.0" encoding="utf-8"?>
<sst xmlns="http://schemas.openxmlformats.org/spreadsheetml/2006/main" count="307" uniqueCount="195">
  <si>
    <t>1.</t>
  </si>
  <si>
    <t>PRIPRAVLJALNA DELA</t>
  </si>
  <si>
    <t>1</t>
  </si>
  <si>
    <t>kpl</t>
  </si>
  <si>
    <t>RUŠITVENA IN DEMONTAŽNA DELA</t>
  </si>
  <si>
    <r>
      <rPr>
        <b/>
        <sz val="10"/>
        <rFont val="Arial"/>
        <charset val="238"/>
      </rPr>
      <t xml:space="preserve">Rušitev in odstranitev obstoječih betonskih senčilnih elementov nad okni.
</t>
    </r>
    <r>
      <rPr>
        <sz val="10"/>
        <rFont val="Arial"/>
        <charset val="238"/>
      </rPr>
      <t>Deb. AB  senčilnih elementov</t>
    </r>
    <r>
      <rPr>
        <b/>
        <sz val="10"/>
        <rFont val="Arial"/>
        <charset val="238"/>
      </rPr>
      <t xml:space="preserve"> </t>
    </r>
    <r>
      <rPr>
        <sz val="10"/>
        <rFont val="Arial"/>
        <charset val="238"/>
      </rPr>
      <t>cca  10 cm, ob straneh ponekod sidrane v AB stranske elemente deb. 15 cm.
Skupna ocenjena dolžina senčilnih AB elementov je cca 115 kom (skupaj cca 250 m1).
Pri izvedbi potrebno upoštevati vso potrebno tehnologijo, postopke in mehanizacijo za varno odstranjevanje betonskih elementov na višini!
KOLIČINE SO OCENJENE!</t>
    </r>
  </si>
  <si>
    <t>2</t>
  </si>
  <si>
    <t>Demontaža klimatskih naprav. in deponiranje v objektu investitorja. Klimatske naprave se bodo po zaključenih fasaderskih delih ponoivno namontirala na lokacijo po izbiri investitorja (zajeto v postavki sklopa "Montažna in zaključna dela"). Do ponovne montaže je potrebno naprave pazljivo hraniti v objektu investitirja. Količina je ocenjena.</t>
  </si>
  <si>
    <t>kom</t>
  </si>
  <si>
    <t>3</t>
  </si>
  <si>
    <t>Demontaža vseh vertikalnih cevi in horizontalnih žlebov za odvajanje strešne meteorne vode, na fasadah objekta in montaža novih po končanih fasaderskih delih, ter z vsemi pritrdilnimi in ostalimi elementi. 
Potrebna je prilagoditev pritrdilnih elementov na novo debelino fasade in ponovna montaža po izvedenih fasderskih delih!</t>
  </si>
  <si>
    <t xml:space="preserve">a.) Demontaža obstoječih vertikalnih cevi : </t>
  </si>
  <si>
    <t>m1</t>
  </si>
  <si>
    <t xml:space="preserve">b) Demontaža obstoječih horizontalnih žlebov : </t>
  </si>
  <si>
    <t xml:space="preserve">c) Prilagoditev pritrdilnih elementov in ponovna montaža novih pocinkanih cevi: </t>
  </si>
  <si>
    <t xml:space="preserve">d) Prilagoditev pritrdilnih elementov in ponovna montaža novih pocinkanih horizontalnih žlebov: </t>
  </si>
  <si>
    <t>4</t>
  </si>
  <si>
    <t>5</t>
  </si>
  <si>
    <t>6</t>
  </si>
  <si>
    <t>7</t>
  </si>
  <si>
    <t>Splošna določila:</t>
  </si>
  <si>
    <t>V kolikor v posameznih pozicijah ni drugače podano, veljajo v nadaljevanju navedena določila:</t>
  </si>
  <si>
    <t>Etaže:</t>
  </si>
  <si>
    <t xml:space="preserve">Vse pozicije veljajo ne glede na različnost etaž. </t>
  </si>
  <si>
    <t>Dopustna odstopanja:</t>
  </si>
  <si>
    <t>Obračun:</t>
  </si>
  <si>
    <t>Kompletno fasado izdelati po navodilu proizvajalca fasade. V ceni je upoštevati obdelavo okenskih in vratnih špalet pri odprtinah velikosti do 3,00 m2. Odprtine do 3,00 m2 se ne odštevajo.
Pri večjih odprtinah od 3,00 do 5,00 m2 se razlika nad 3,00m2  odšteva, pri odprtinah večjih od 5,00 m2 se razlika nad 3,00m2 odšteva in se količini doda obdelava špalet.</t>
  </si>
  <si>
    <t>Stik stena-strop :</t>
  </si>
  <si>
    <t>V kolikor v posameznih pozicijah ni drugače podano, se stik stena-strop izvaja pod kotom 90° z ostrim robom brez utora.</t>
  </si>
  <si>
    <t>Čiščenje :</t>
  </si>
  <si>
    <t>Priprava površine za nanos fasadnih slojev zajema tudi čiščenje površine zaradi prahu in ostalih gradbenih nečistoč in se ne</t>
  </si>
  <si>
    <t>Zaščita:</t>
  </si>
  <si>
    <t>Zaščito oken, vrat, polic in podobnega pred onesnaženjem je vkalkulirati v c.e.m..</t>
  </si>
  <si>
    <t>Alu fasadni profili :</t>
  </si>
  <si>
    <t xml:space="preserve">Samo profili za prekrivanje dilatacij in profili vgrajeni na izrecno željo investitorja se obračunavajo posebej </t>
  </si>
  <si>
    <t>vsi ostali vogalni in drugi zaščitni profili so zajeti v ceni po  enoti mere ( m2 ) in se ne obračunavajo posebej.</t>
  </si>
  <si>
    <t>Kvaliteta termo-izolacijskega materiala :</t>
  </si>
  <si>
    <t>negorljivost</t>
  </si>
  <si>
    <t>Proizvajalec sistema kontaktne tankoslojne fasade mora za svoj sistem predložiti dokazilo o ustreznosti glede protipožarnih</t>
  </si>
  <si>
    <t>zahtev za fasado.</t>
  </si>
  <si>
    <t>V c.e.m. zajeti vse stroške za dilatacije, delovne stike, dilatacije objekta, dilatacije ob zaključkih fasade.</t>
  </si>
  <si>
    <t xml:space="preserve">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t>
  </si>
  <si>
    <t>Opomba:
Fasade bodo izvedene kot zaključena celota, vključno z obdelavo špalet, izbočenih delov fasade in prekinitvami toplotnih mostov. V kolikor v popisu del določeni zaključki in obrobe niso zavedeni, je potrebno na te zaključke opozoriti pred oddajo ponudbe in jih vključiti v ponujeni c.e.m. Dodatna dela ne bodo posebej priznana, v kolikor ne pride do spremembe v sestavi. 
Izbran izvajalec mora izdelati delavniško dokumentacijo - PZI oblog - in jo dostaviti investitorju, projektantu in nadzoru v pregled in potrditev.</t>
  </si>
  <si>
    <t>m2</t>
  </si>
  <si>
    <t>ur</t>
  </si>
  <si>
    <t>Izdelava alu pločevin nad kockami na fasadi barvani v beli bež barvi</t>
  </si>
  <si>
    <t>Izdelava, dobava in izvedba kontaktne fasade na čelu venca  višine 50cm na objektu, v naslednji sestavi:                                  - Toplotna izolacija EPS deb. 2 cm,
- Osnovni omet (npr. fasadno lepilo (2x 1,5 mm) WEBER.THERM z mrežo iz steklenih vlaken min 160 g/m2)
- Weber osnovni premaz (npr. WEBER G700 emulzija)
- Fini zaključni omet deb. 2 mm (npr: WEBER.PAS PerSil, granulacija 1,0 mm – zariban)</t>
  </si>
  <si>
    <t>Izdelava, dobava in izvedba kontaktne fasade na pod napuščem širine 60 cm  na objektu, v naslednji sestavi:                                  - Toplotna izolacija EPS deb. 5 cm,
- Osnovni omet (npr. fasadno lepilo (2x 1,5 mm) WEBER.THERM z mrežo iz steklenih vlaken min 160 g/m2)
- Weber osnovni premaz (npr. WEBER G700 emulzija)
- Fini zaključni omet deb. 2 mm (npr: WEBER.PAS PerSil, granulacija 1,0 mm – zariban)</t>
  </si>
  <si>
    <t>Dobava in montaža pločevinaste obrobe razvite širine do 25 cm</t>
  </si>
  <si>
    <t>Objekt:</t>
  </si>
  <si>
    <t>OPOMBA:</t>
  </si>
  <si>
    <t>Predvidena je oprema Hermi, ponudnik lahko nudi enakovredno opremo drugega proizvajalca.</t>
  </si>
  <si>
    <t>Dobava in montaža:</t>
  </si>
  <si>
    <t>m</t>
  </si>
  <si>
    <t>B. ELEKTROMONTAŽNA DELA</t>
  </si>
  <si>
    <t>Št.</t>
  </si>
  <si>
    <t>kos</t>
  </si>
  <si>
    <t>Meritve strelovodne napeljave z izdajo poročila in merilnih protokolov s strani neodvisne pooblaščene inštitucije, predaja certifikatov za vgrajeno opremo</t>
  </si>
  <si>
    <t>Transportni in manipulativni stroški ; najem dvigala</t>
  </si>
  <si>
    <t xml:space="preserve">Nepredvidena dela z vpisom v gradbeni dnevnik </t>
  </si>
  <si>
    <t>%</t>
  </si>
  <si>
    <t>2.</t>
  </si>
  <si>
    <t xml:space="preserve">A. GRADBENA DELA </t>
  </si>
  <si>
    <t>Izkop jarka širine cca 10 cm in globine 60 cm ter zasip z 2 izkopanim materialom</t>
  </si>
  <si>
    <t>ZAŠČITA PRED NEPOSREDNIM UDAROM STRELE STRELOVODNA INSTALACIJA</t>
  </si>
  <si>
    <t>ZUNANJI SISTEM ZAŠČITE PRED STRELO -</t>
  </si>
  <si>
    <t>Dobava in montaža ozemljitvene sonde iz nerjavečega materiala Rf fi 20mm/ dolžina 1500mm - ozemljitvene instalacije. Proizvajalec HERMI</t>
  </si>
  <si>
    <t>3.</t>
  </si>
  <si>
    <t>4.</t>
  </si>
  <si>
    <t>5.</t>
  </si>
  <si>
    <t>6.</t>
  </si>
  <si>
    <t>7.</t>
  </si>
  <si>
    <t>8.</t>
  </si>
  <si>
    <t>9.</t>
  </si>
  <si>
    <t>10.</t>
  </si>
  <si>
    <t>11.</t>
  </si>
  <si>
    <t>12.</t>
  </si>
  <si>
    <t>13.</t>
  </si>
  <si>
    <t>14.</t>
  </si>
  <si>
    <t>15.</t>
  </si>
  <si>
    <t>Dobava in montaža lovilne palice LOP 02; dolžine 2m iz Al fi 16/10 mm komplet s podstavkom in veznim materialom.</t>
  </si>
  <si>
    <t>Dobava in montaža strešnega nosilnega elementa SON 16 za pritrditev lovilnega voda Al 8 mm na strehi objekta (pločevinsata obroba).</t>
  </si>
  <si>
    <t xml:space="preserve">Dobava in montaža strešnega nosilnega elementa SON17 C iz PVC z betonsko kocko za pritrjevanje strelovodnega vodnika AH1 Al fi 8mm na ravne strehe. </t>
  </si>
  <si>
    <t>16.</t>
  </si>
  <si>
    <t>Dobava in montaža lovilne palice LOP 03; dolžine 3m iz Al fi 16/10 mm komplet s podstavkom in veznim materialom.</t>
  </si>
  <si>
    <t>17.</t>
  </si>
  <si>
    <t>Dobava in montaža merilne sponke KON06 za izdelavo spojev med strelovodnim vodnikom in žlebnim koritom.</t>
  </si>
  <si>
    <t>18.</t>
  </si>
  <si>
    <t xml:space="preserve">Dobava in montaža oznak merilnih mest MŠ (merilna številka) 20x48; izdelana iz Rf-v 8-10mm. </t>
  </si>
  <si>
    <t>19.</t>
  </si>
  <si>
    <t>Dobava in montaža perforiranega traku dolžine 1 m, namenjen izdelavi cevnih objemk KON13 iz jRf materiala.</t>
  </si>
  <si>
    <t>20.</t>
  </si>
  <si>
    <t>21.</t>
  </si>
  <si>
    <t>22.</t>
  </si>
  <si>
    <t xml:space="preserve">Dobava in montaža Rf žice iz nerjavečega materiala fi 10mm 1 za izvedbo potencialnega obroča - ozemljitvene instalacije. </t>
  </si>
  <si>
    <r>
      <t xml:space="preserve">Dobava in montaža sponke </t>
    </r>
    <r>
      <rPr>
        <b/>
        <sz val="9.5"/>
        <color rgb="FF000000"/>
        <rFont val="Arial"/>
        <family val="2"/>
        <charset val="238"/>
      </rPr>
      <t xml:space="preserve">KON07 </t>
    </r>
    <r>
      <rPr>
        <sz val="9.5"/>
        <color rgb="FF000000"/>
        <rFont val="Arial"/>
        <family val="2"/>
        <charset val="238"/>
      </rPr>
      <t xml:space="preserve">Rf-V 8-10mm / 8-10mm za spajanje Rf žice. </t>
    </r>
  </si>
  <si>
    <r>
      <t xml:space="preserve">Dobava in montaža sponke </t>
    </r>
    <r>
      <rPr>
        <b/>
        <sz val="9.5"/>
        <color rgb="FF000000"/>
        <rFont val="Arial"/>
        <family val="2"/>
        <charset val="238"/>
      </rPr>
      <t xml:space="preserve">KON07 </t>
    </r>
    <r>
      <rPr>
        <sz val="9.5"/>
        <color rgb="FF000000"/>
        <rFont val="Arial"/>
        <family val="2"/>
        <charset val="238"/>
      </rPr>
      <t xml:space="preserve">Rf-V 8-10mm / fi 20 mm 5 za sondo. </t>
    </r>
  </si>
  <si>
    <r>
      <t xml:space="preserve">Dobava in montaža strelovodnega vodnika </t>
    </r>
    <r>
      <rPr>
        <b/>
        <sz val="9.5"/>
        <color rgb="FF000000"/>
        <rFont val="Arial"/>
        <family val="2"/>
        <charset val="238"/>
      </rPr>
      <t xml:space="preserve">AH1 </t>
    </r>
    <r>
      <rPr>
        <sz val="9.5"/>
        <color rgb="FF000000"/>
        <rFont val="Arial"/>
        <family val="2"/>
        <charset val="238"/>
      </rPr>
      <t xml:space="preserve">Al fi 8mm na tipske strelovodne nosilne elemente. </t>
    </r>
  </si>
  <si>
    <r>
      <t xml:space="preserve">Dobava in montaža zidnega nosilnega elementa </t>
    </r>
    <r>
      <rPr>
        <b/>
        <sz val="9.5"/>
        <color rgb="FF000000"/>
        <rFont val="Arial"/>
        <family val="2"/>
        <charset val="238"/>
      </rPr>
      <t>ZON01</t>
    </r>
    <r>
      <rPr>
        <sz val="9.5"/>
        <color rgb="FF000000"/>
        <rFont val="Arial"/>
        <family val="2"/>
        <charset val="238"/>
      </rPr>
      <t xml:space="preserve"> iz nerjavečega jekla Rf 8-10mm in vijakom 160mm za pritrjevanje strelovodnega vodnika AH1 Al fi 8 mm na steno objekta. </t>
    </r>
  </si>
  <si>
    <r>
      <t xml:space="preserve">Dobava in montaža cevnih objemk </t>
    </r>
    <r>
      <rPr>
        <b/>
        <sz val="9.5"/>
        <color rgb="FF000000"/>
        <rFont val="Arial"/>
        <family val="2"/>
        <charset val="238"/>
      </rPr>
      <t>KON11A</t>
    </r>
    <r>
      <rPr>
        <sz val="9.5"/>
        <color rgb="FF000000"/>
        <rFont val="Arial"/>
        <family val="2"/>
        <charset val="238"/>
      </rPr>
      <t xml:space="preserve">, za pritrjevanje 8 strelovodnega vodnika AH1 fi 8 mm na odtočne cevi </t>
    </r>
  </si>
  <si>
    <t xml:space="preserve">Dobava in montaža  merilne sponke KON02 za izdelavo merilnega spoja med strelovodnim vodnikom AH1 in ozemljitveno žico Rf 10mm. </t>
  </si>
  <si>
    <r>
      <t xml:space="preserve">Dobava in montaža sponke </t>
    </r>
    <r>
      <rPr>
        <b/>
        <sz val="9.5"/>
        <color rgb="FF000000"/>
        <rFont val="Arial"/>
        <family val="2"/>
        <charset val="238"/>
      </rPr>
      <t xml:space="preserve">KON04 A </t>
    </r>
    <r>
      <rPr>
        <sz val="9.5"/>
        <color rgb="FF000000"/>
        <rFont val="Arial"/>
        <family val="2"/>
        <charset val="238"/>
      </rPr>
      <t>iz nerjavečega jekla za 10 medsebojno spajanje okroglih strelovodnih vodnikov. I</t>
    </r>
  </si>
  <si>
    <t xml:space="preserve">Dobava in montaža vertikalne zaščite VZ03 1500x50x1 Rf iz nerjavečega jekla za zaščito zemjovodov. </t>
  </si>
  <si>
    <r>
      <t xml:space="preserve">Dobava in montaža ozemljitvene žice </t>
    </r>
    <r>
      <rPr>
        <b/>
        <sz val="9.5"/>
        <color rgb="FF000000"/>
        <rFont val="Arial"/>
        <family val="2"/>
        <charset val="238"/>
      </rPr>
      <t xml:space="preserve">Rf 10 mm </t>
    </r>
    <r>
      <rPr>
        <sz val="9.5"/>
        <color rgb="FF000000"/>
        <rFont val="Arial"/>
        <family val="2"/>
        <charset val="238"/>
      </rPr>
      <t xml:space="preserve">za polaganje  v izkopan jarek in povezavo sond. </t>
    </r>
  </si>
  <si>
    <t>Dobava in montaža kontaktne sponke KON05 iz nerjavečega jekla za izvedbo kontaktnih spojev med strelovodnim vodnikom in AH1 Al fi 8 mm in pločevinastimi deli</t>
  </si>
  <si>
    <r>
      <rPr>
        <b/>
        <sz val="10"/>
        <rFont val="Arial CE"/>
        <charset val="238"/>
      </rPr>
      <t>Ponovna montaža klimatskih naprav in polnjenje s plinom.</t>
    </r>
    <r>
      <rPr>
        <sz val="10"/>
        <rFont val="Arial CE"/>
        <charset val="238"/>
      </rPr>
      <t xml:space="preserve"> Postavka zajema dobavo in montažo novih pritrdilnih elementov ki so prilagojeni debelini nove fasade, ter vsa potrebna dela glede dovoda elektrike in odvoda kondenza.
Vse površine novih elementov za pritrjevanje morajo biti protikorozijsko zaščitene z vročim cinkanjem in izvedene v vijačni izvedbi. Površina mora biti naknadno pobarvana z epoksidnim temeljnim premazom, vmesnim epoksidnim debeloslojnim premazom in pokrivnim poliamidnim premazom.
OPOMBA: pooblaščeni izvajalec izvede demontažo/montažo - zajem plina pri demontaži in polnjenje plinom pri montaži, nujna zaradi varovanja okolja in kvalitetne izvedbe priključka zunanje enote na vertikalne odvode kondenzata.</t>
    </r>
  </si>
  <si>
    <r>
      <t xml:space="preserve">Obnova železnih okvirjev oken, </t>
    </r>
    <r>
      <rPr>
        <sz val="10"/>
        <rFont val="Arial CE"/>
        <charset val="238"/>
      </rPr>
      <t xml:space="preserve">dimenzije 350 x 90 cm         </t>
    </r>
    <r>
      <rPr>
        <b/>
        <sz val="10"/>
        <rFont val="Arial CE"/>
        <charset val="238"/>
      </rPr>
      <t xml:space="preserve">                                
</t>
    </r>
    <r>
      <rPr>
        <sz val="10"/>
        <rFont val="Arial CE"/>
        <charset val="238"/>
      </rPr>
      <t>Okvirji se peskajo, protikorozijsko zaščitijo in prebarvajo s poliuretansko barvo v ANTRACIT odtenku 2x</t>
    </r>
  </si>
  <si>
    <r>
      <t>Kompletna obnova zunanjih balkonskih ograj.</t>
    </r>
    <r>
      <rPr>
        <sz val="10"/>
        <rFont val="Arial"/>
        <charset val="238"/>
      </rPr>
      <t xml:space="preserve"> 
Ograje se prilagdijo novim strešnim in fasadnim oblogam, sidrajo s HILTI vijaki v nosilno podlago zidu, speskajo, protikorozijsko zaščitijo in prebarvajo s. poliuretansko barvo v ANTRACIT odtenku 2x
</t>
    </r>
  </si>
  <si>
    <r>
      <t xml:space="preserve">Vzpostavitev gradbišča skladno z varnostnim načrtom in tehnologijo izvajalca del, ter ostalih pripravljalnih del potrebnih za izvedbo.
</t>
    </r>
    <r>
      <rPr>
        <sz val="10"/>
        <rFont val="Arial"/>
        <charset val="238"/>
      </rPr>
      <t>Postavka zajema izvedbo:
- plačilo upravne takse, komunalne takse za začasno prometno ureditev na javni promrtni površini in komunalne takse za posebno rabo javne površine (za souporabo mestnega zemljišča za čas del)
- signalizacija in osvetlitev gradbišča za čas del z izdelavo vseh potrebnih načrtov - elaboratov začasne prometne ureditve, nadzorom nad ureditvijo in zavarovanjem gradbišča ter tehničnimi pogoji in predlogi za pridobitev dovoljenja za zavarovanje in ureditev gradbišča s strani Javne razsvetljave. 
- izdelava, montaža in demontaža transportnega jaška za dvig in spust materiala.
- zaščita pločnika oz. ceste pred pričetkom del in čiščenje po končanih delih
- vsi eventuelni manipulativni stroški
- prijava gradbišča z izdelavo projekta dovoza in odvoza z gradbišča lokacijo začasne deponije materialov, ruševin, namestitev garderobnega in sanitarnega boxa
- Dobava in postavitev gradbiščne zaščitne ograje z vrati.
- Izdelava, dobava in postavitev gradbiščne table skladno z Zakonom o graditvi objekta in navodili sofinancerja.
- Dobava in postavitev opozorilnih tabel in prometne signalizacije skladno z
varnostnim načrtom.
- Prevoz, postavitev in odstranitev gradbenih zabojnikov.
- ureditev gradbiščnega vodovodnega in elektro priključka z začasno gradbiščno omarico
- vsi potrebni transporti na gradbišču
Cena za enoto je fiksna in se zaradi eventuelnih dodatnih stroškov ne spreminja</t>
    </r>
  </si>
  <si>
    <t>Demontaža in odstranitev lesenega dela venca na strehi z odvozom na komunalno deponijo in plačilom vseh taks.</t>
  </si>
  <si>
    <t>Izdelava, dobava in izvedba kontaktne fasade cokla na objektu, v naslednji sestavi:
Na obstoječo fasadno oblogo se predhodno izvede fasada po sistemu (npr. WEBER, JUB, ..)  s poglobljenimi sidri, v sestavi:
- Lepilo - (npr. WEBER.THERM fasadno lepilo)
- Toplotna izolacija - XPS 16 cm  (npr. WEBER.THERM XPS izolacijska plošča, toplotna prevodnost &lt; 0,036 W/mK), lepljena in sidrana v obstoječo stensko sestavo.
- Osnovni omet (npr. fasadno lepilo (2x 1,5 mm) npr. WEBER.THERM z mrežo iz steklenih vlaken min 160 g/m2)
- Weber osnovni premaz (npr. WEBER G700 emulzija)
- Fini zaključni omet deb. 2 mm (npr: WEBER.PAS PerSil, granulacija 1,0 mm – zariban)
Fasada na objektu, od nivoja terena do višine cokla cca 50 cm.</t>
  </si>
  <si>
    <t>Izdelava, dobava in izvedba kontaktne fasade na objektu v naslednji sestavi:
- Toplotna izolacija - EPS100 deb. 16 cm, PLOŠČE SIDRANE POGLOBLJENO, Z IZOLACIJSKIMI ČEPKI!)
- Osnovni omet (npr. fasadno lepilo (2x 1,5 mm) (npr. WEBER.THERM) z mrežo iz steklenih vlaken min 160 g/m2)
- Weber osnovni premaz (npr. WEBER G700 emulzija)
- Fini zaključni omet deb. 2 mm (npr: WEBER.PAS PerSil, granulacija 1,0 mm – zariban)</t>
  </si>
  <si>
    <t>zaračunava posebej ampak je zajeto v ceni na  enoto mere. Čiščenje se izvede z vodo s pritiskom 300 bar.</t>
  </si>
  <si>
    <r>
      <t xml:space="preserve">Demontaža in odstranitev raznih manjših kovinskih, lesenih ali ostalih elementov na fasadah, kot npr. nadometna napeljava, svetila, senzorji, kamere, držala za zastave, table, omarice, stikala, rešetke, zaščitni kanali, odkapni profili in ostali kosovni elementi, ki se sproti odstranjujejo tekom izvedbe del na fasadi, vključno z evtl. ponovno montažo na željo investitorja po končanih fasaderskih delih.
OPOMBA:
Demontaža klimatskih naprav, strelovodne napeljave, elementov odvodnjavanja streh in stavbnega pohištva je zajeta v ločenih postavkah!
Pred ovrednotenjem postavke obvezen ogled na licu mesta. Količina je ocenjena ter </t>
    </r>
    <r>
      <rPr>
        <b/>
        <u/>
        <sz val="10"/>
        <rFont val="Arial"/>
        <family val="2"/>
        <charset val="238"/>
      </rPr>
      <t>vpis nadzora v gradbeni dnevnik!</t>
    </r>
  </si>
  <si>
    <t xml:space="preserve"> Dobava in montaža alu okenske police razvite širine do 60 cm iz barvane ločevine, d= 1 mm</t>
  </si>
  <si>
    <t>Obdelava nosilcev-kock na fasadi z EPS 5cm (2x lepilo, mrežica in zaključni ton po izboru naročnika), vključno u odkapi na spodnjem robu</t>
  </si>
  <si>
    <t>Kot mejna dopustna odstopanja za pravokotnost, površinsko ravnost in dimenzije gradbenih elementov veljajo določila GNG norm.</t>
  </si>
  <si>
    <r>
      <t>Proizvajalec</t>
    </r>
    <r>
      <rPr>
        <b/>
        <sz val="11"/>
        <color theme="1"/>
        <rFont val="Calibri"/>
        <family val="2"/>
        <charset val="238"/>
        <scheme val="minor"/>
      </rPr>
      <t xml:space="preserve"> sistema kontaktne tankoslojne fasade</t>
    </r>
    <r>
      <rPr>
        <sz val="11"/>
        <color theme="1"/>
        <rFont val="Calibri"/>
        <charset val="238"/>
        <scheme val="minor"/>
      </rPr>
      <t xml:space="preserve"> mora za svoj sistem predložiti dokazilo o ustreznosti glede protipožarnih</t>
    </r>
  </si>
  <si>
    <t>vsi ostali vogalni, odkapni in drugi zaščitni profili so zajeti v ceni po  enoti mere ( m2 ) in se ne obračunavajo posebej.</t>
  </si>
  <si>
    <t>GRADBENI ODER</t>
  </si>
  <si>
    <t>Splošna določila</t>
  </si>
  <si>
    <t xml:space="preserve">Vse pozicije veljajo neglede na različnost etaž. </t>
  </si>
  <si>
    <t>Varnostni odri:</t>
  </si>
  <si>
    <t>Varovalni odri, ki služiju varovanju življenja ali zdravja zaposlenih Izvajalca ter</t>
  </si>
  <si>
    <t xml:space="preserve">ostalih na Gradbišču zaposlenih oseb, se za čas izvajanja del obračunavajo posebej. V kolikor so po dokončanju del ti odri </t>
  </si>
  <si>
    <r>
      <t xml:space="preserve">še potrebni, se po </t>
    </r>
    <r>
      <rPr>
        <b/>
        <sz val="10"/>
        <rFont val="Arial CE"/>
        <charset val="238"/>
      </rPr>
      <t>naročilu naročnika obračunajo posebej.</t>
    </r>
  </si>
  <si>
    <t>Obseg storitve:</t>
  </si>
  <si>
    <t>V kolikor v posameznih pozicijah ni drugače podano, je v  nadaljevanju navedenih postavk vkalkulirati: do in odvoz, montažo</t>
  </si>
  <si>
    <t xml:space="preserve">in demontažo ter stojnino za uporabo za trajanje izvajanja lastne storitve. Naročnika je o nameravani demontaži odra </t>
  </si>
  <si>
    <t xml:space="preserve">obvestiti vsaj 7 dni prej. V kolikor se bo oder potreboval po zahtevi Naročnika tudi po dokončanju lastnih storitev, bo stojnina </t>
  </si>
  <si>
    <t>od tega dneva dalje obračunana posebej.</t>
  </si>
  <si>
    <t>Statične presoje in preizkusi:</t>
  </si>
  <si>
    <t xml:space="preserve">Stroške za morebitne statične presoje stabilnosti, sidranja in preiskuse delovnega odra, varovalnih ali pomičnih odrov je </t>
  </si>
  <si>
    <t>vkalkulirati v c.e.m..</t>
  </si>
  <si>
    <t>Souporaba drugih Izvajalcev:</t>
  </si>
  <si>
    <t xml:space="preserve">Souporaba odrov s strani drugih Izvajalcev v času izvajanja vseh naročnikovih del se uskalajuje </t>
  </si>
  <si>
    <t>med Izvajalcema z ozirom na obremenitve odra, koordinacijo souporabe in podobno.</t>
  </si>
  <si>
    <t xml:space="preserve">Obračuna se vertikalna ploskev  lahkih fasadnih odrov. Merimo horizontalno zunanjo konturo </t>
  </si>
  <si>
    <t xml:space="preserve">odra, vertikalno pa od tal do 1 m nad najvišjim delovnim odrom.  </t>
  </si>
  <si>
    <r>
      <t xml:space="preserve">OPOMBA:
</t>
    </r>
    <r>
      <rPr>
        <sz val="11"/>
        <color theme="1"/>
        <rFont val="Calibri"/>
        <charset val="238"/>
        <scheme val="minor"/>
      </rPr>
      <t xml:space="preserve">Lahki delovni premični odri niso posebej obračunani in jih mora vsak izvajalec sam upoštevati v ceni na enoto mere za posamezne sklope del. </t>
    </r>
  </si>
  <si>
    <r>
      <t xml:space="preserve">Oder po izboru Izvajalca </t>
    </r>
    <r>
      <rPr>
        <sz val="11"/>
        <color theme="1"/>
        <rFont val="Calibri"/>
        <charset val="238"/>
        <scheme val="minor"/>
      </rPr>
      <t>za prevzem obremenitev, potrebnih za izvedbo lastnih del. Oder je računan po fasadnem plašču. Max. višina odra je cca 15m.</t>
    </r>
  </si>
  <si>
    <r>
      <rPr>
        <b/>
        <sz val="10"/>
        <rFont val="Arial CE"/>
        <charset val="238"/>
      </rPr>
      <t xml:space="preserve">OPCIJA: Protiprašna zaščita iz armirane plastične folije-mreže, pritrjena na fasadni oder, </t>
    </r>
    <r>
      <rPr>
        <sz val="11"/>
        <color theme="1"/>
        <rFont val="Calibri"/>
        <charset val="238"/>
        <scheme val="minor"/>
      </rPr>
      <t>za zaščito okolice v času izvajanja del.</t>
    </r>
  </si>
  <si>
    <t xml:space="preserve">Zunanja senčila: </t>
  </si>
  <si>
    <t>8</t>
  </si>
  <si>
    <t>SENČILA</t>
  </si>
  <si>
    <t>O1 
zid mera: 115/155
Barva: RAL 9010</t>
  </si>
  <si>
    <t>SENČILA SKUPAJ:</t>
  </si>
  <si>
    <t>O2 
zid mera: 360/155
Barva: RAL 9010</t>
  </si>
  <si>
    <t xml:space="preserve">O3
zid mera: 220/110
Barva: RAL 9010
</t>
  </si>
  <si>
    <t xml:space="preserve">O4
zid mera: 115/110
Barva: RAL 9010
</t>
  </si>
  <si>
    <t>Razna manjša dodatna nepredvidena montažerska in zaključna dela, ki se lahko pojavijo v času izvajanja del in niso zajeta v osnovnem popisu. Ocenjeno 10% del tega sklopa.</t>
  </si>
  <si>
    <r>
      <t xml:space="preserve">Opomba:
</t>
    </r>
    <r>
      <rPr>
        <sz val="10"/>
        <rFont val="Arial CE"/>
        <charset val="238"/>
      </rPr>
      <t xml:space="preserve">
</t>
    </r>
    <r>
      <rPr>
        <b/>
        <sz val="10"/>
        <rFont val="Arial CE"/>
        <charset val="238"/>
      </rPr>
      <t xml:space="preserve">VSE MERE IN ŠTEVILO KOMADOV PREVERITE NA MESTU VGRADNJE!
</t>
    </r>
    <r>
      <rPr>
        <sz val="11"/>
        <color theme="1"/>
        <rFont val="Calibri"/>
        <charset val="238"/>
        <scheme val="minor"/>
      </rPr>
      <t xml:space="preserve">
</t>
    </r>
    <r>
      <rPr>
        <b/>
        <sz val="10"/>
        <rFont val="Arial CE"/>
        <charset val="238"/>
      </rPr>
      <t xml:space="preserve">V ceni je potrebno upoštevati tudi vse stroške evtl. izvedbe odrov, najema delovnih dvigal ali ostalih tehničnih rešitev za varno izvedbo obnove obstoječega stavbnega pohištva! </t>
    </r>
  </si>
  <si>
    <r>
      <t>Dobava in montaža zunanjih Alu žaluzij - kot npr. "krpank", širine lamel 7 cm z aluminijastim vodilom (ročni pogon s komandno palico), zunanjo</t>
    </r>
    <r>
      <rPr>
        <b/>
        <u/>
        <sz val="11"/>
        <rFont val="Arial CE"/>
        <charset val="238"/>
      </rPr>
      <t xml:space="preserve"> podometno omarico in fiksnimi vodil</t>
    </r>
    <r>
      <rPr>
        <b/>
        <sz val="11"/>
        <rFont val="Arial CE"/>
        <family val="2"/>
        <charset val="238"/>
      </rPr>
      <t>i. Samo na južni strani stavbe!  Barva po izboru naročnika oz. ZVKDS. Dimenzije:</t>
    </r>
  </si>
  <si>
    <t>Strelovod: izvedba meritev, demontaža in ponovna montaža strelovoda ster izvedba metitev</t>
  </si>
  <si>
    <t xml:space="preserve">INVESTITOR:         </t>
  </si>
  <si>
    <t xml:space="preserve">OBJEKT:                   </t>
  </si>
  <si>
    <t>A)</t>
  </si>
  <si>
    <t>REKAPITULACIJA  GRADBENOOBRTNIŠKIH DEL</t>
  </si>
  <si>
    <t>B)</t>
  </si>
  <si>
    <t xml:space="preserve">Ponudnik: </t>
  </si>
  <si>
    <t>Kraj:</t>
  </si>
  <si>
    <t>      </t>
  </si>
  <si>
    <t>ŽIG</t>
  </si>
  <si>
    <t>(ime in priimek pooblaščene osebe)</t>
  </si>
  <si>
    <t>Datum:</t>
  </si>
  <si>
    <t>(podpis)</t>
  </si>
  <si>
    <t>DŠD Koper, Cankarjeva ulica 5, 6000 Koper</t>
  </si>
  <si>
    <t>A/</t>
  </si>
  <si>
    <t>GRADBENO OBRTNIŠKA DELA</t>
  </si>
  <si>
    <t>REKAPITULACIJA  GOI DEL :</t>
  </si>
  <si>
    <t>SKUPAJ GOI DELA brez DDV:</t>
  </si>
  <si>
    <r>
      <t xml:space="preserve">SKUPAJ  GOI DELA  </t>
    </r>
    <r>
      <rPr>
        <sz val="14"/>
        <rFont val="Calibri"/>
        <family val="2"/>
        <charset val="238"/>
      </rPr>
      <t>z DDV:</t>
    </r>
  </si>
  <si>
    <t>Opis postavke</t>
  </si>
  <si>
    <t>količina</t>
  </si>
  <si>
    <t>enota</t>
  </si>
  <si>
    <t>cena/enoto</t>
  </si>
  <si>
    <t>skupaj</t>
  </si>
  <si>
    <t>SKUPAJ IZVEDBA STRELOVODA:</t>
  </si>
  <si>
    <t>IZVEDBA STRELOVODA</t>
  </si>
  <si>
    <t>Energetska sanacijo zahodnega krila stavbe DŠD Koper, Cankarjeva ulica 6, 6000 KOPER</t>
  </si>
  <si>
    <t>Strojno diamantno rezkanje asfalta ali betona ali armiranega betona širine cca 5 cm in globine 5 cm ter zalitje z izolacijsko maso po končanih delih</t>
  </si>
  <si>
    <t>Izvedba strelovoda na osrednjem delu stavbe DŠD Koper, Cankarjeva ulica 6, 6000 KOPER</t>
  </si>
  <si>
    <t>Predvideti je ogled na objektu ter upoštevati že izvedena dela energetske sanacije fasade osrednjega dela stavbe DŠD Koper</t>
  </si>
  <si>
    <t xml:space="preserve">V9 atrij jug
zid mera: 115/240
Barva: RAL 9010
</t>
  </si>
  <si>
    <t xml:space="preserve">O atrij Vzhod
zid mera: 140/153
Barva: RAL 9010
</t>
  </si>
  <si>
    <t>DDV  -  9,5 %</t>
  </si>
  <si>
    <t>11</t>
  </si>
  <si>
    <t>Izdelava, dobava in izvedba požarno odporne kontaktne fasade na objektu v naslednji sestavi:
- Toplotna izolacija - kamena volna z izboljšano izolativnostjo deb. 16 cm (npr. Knauf Insulation FKD-S Thermal); A1 (negorljiv material) po DIN 4102), λ ≤ 0,036 W/mK; PLOŠČE SIDRANE POGLOBLJENO, Z IZOLACIJSKIMI ČEPKI!)
- Osnovni omet (npr. fasadno lepilo (2x 1,5 mm) WEBER.THERM z mrežo iz steklenih vlaken min 160 g/m2)
- Weber osnovni premaz (npr. WEBER G700 emulzija)
- Fini zaključni omet deb. 2 mm (npr: WEBER.PAS PerSil, granulacija 1,0-2,0 mm-zariban, po izboru naročnika)</t>
  </si>
  <si>
    <t>PRIPRAVLJALNA  DELA SKUPAJ:</t>
  </si>
  <si>
    <t>RUŠITVENA IN DEMONTAŽNA DELA SKUPAJ:</t>
  </si>
  <si>
    <t>FASADERSKA DELA</t>
  </si>
  <si>
    <t>FASADERSKA DELA SKUPAJ:</t>
  </si>
  <si>
    <t>GRADBENI ODER SKUPAJ:</t>
  </si>
  <si>
    <t>OBRAZEC 1a-POPIS DEL-PONUDBENI PREDRAČUN ŠT.:____________ Z DNE _________.2020</t>
  </si>
  <si>
    <t>ENERGETSKA SANACIJA FASADE ZAHODNEGA KRILA STAVBE DŠD KOPER IN IZVEDBA STRELOVODA NA OSREDNJEM DELU STAVBE DŠD KOPER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</si>
</sst>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quot;0&quot;"/>
  </numFmts>
  <fonts count="56">
    <font>
      <sz val="11"/>
      <color theme="1"/>
      <name val="Calibri"/>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2"/>
      <name val="Arial CE"/>
      <charset val="238"/>
    </font>
    <font>
      <b/>
      <sz val="12"/>
      <name val="Arial"/>
      <charset val="238"/>
    </font>
    <font>
      <sz val="10"/>
      <name val="Arial"/>
      <charset val="238"/>
    </font>
    <font>
      <b/>
      <sz val="10"/>
      <name val="Arial"/>
      <charset val="238"/>
    </font>
    <font>
      <sz val="10"/>
      <color indexed="10"/>
      <name val="Arial"/>
      <charset val="238"/>
    </font>
    <font>
      <sz val="12"/>
      <name val="Arial"/>
      <charset val="238"/>
    </font>
    <font>
      <b/>
      <sz val="11"/>
      <color theme="1"/>
      <name val="Calibri"/>
      <charset val="238"/>
      <scheme val="minor"/>
    </font>
    <font>
      <sz val="10"/>
      <name val="Arial CE"/>
      <charset val="238"/>
    </font>
    <font>
      <b/>
      <sz val="10"/>
      <name val="Arial CE"/>
      <charset val="238"/>
    </font>
    <font>
      <sz val="10"/>
      <color indexed="10"/>
      <name val="Arial CE"/>
      <charset val="238"/>
    </font>
    <font>
      <sz val="12"/>
      <name val="Times New Roman"/>
      <charset val="134"/>
    </font>
    <font>
      <sz val="11"/>
      <name val="Arial CE"/>
      <charset val="238"/>
    </font>
    <font>
      <sz val="12"/>
      <name val="Arial CE"/>
      <charset val="238"/>
    </font>
    <font>
      <b/>
      <sz val="11"/>
      <name val="Arial"/>
      <charset val="238"/>
    </font>
    <font>
      <sz val="11"/>
      <name val="Arial"/>
      <charset val="238"/>
    </font>
    <font>
      <sz val="9.5"/>
      <color rgb="FF000000"/>
      <name val="Arial"/>
      <family val="2"/>
      <charset val="238"/>
    </font>
    <font>
      <b/>
      <sz val="9.5"/>
      <color rgb="FF000000"/>
      <name val="Arial"/>
      <family val="2"/>
      <charset val="238"/>
    </font>
    <font>
      <b/>
      <sz val="11"/>
      <color rgb="FF000000"/>
      <name val="Arial"/>
      <family val="2"/>
      <charset val="238"/>
    </font>
    <font>
      <b/>
      <sz val="10"/>
      <color rgb="FF000000"/>
      <name val="Arial"/>
      <family val="2"/>
      <charset val="238"/>
    </font>
    <font>
      <b/>
      <sz val="10"/>
      <name val="Arial"/>
      <family val="2"/>
      <charset val="238"/>
    </font>
    <font>
      <sz val="10"/>
      <name val="Arial"/>
      <family val="2"/>
      <charset val="238"/>
    </font>
    <font>
      <b/>
      <u/>
      <sz val="10"/>
      <name val="Arial"/>
      <family val="2"/>
      <charset val="238"/>
    </font>
    <font>
      <b/>
      <sz val="11"/>
      <color theme="1"/>
      <name val="Calibri"/>
      <family val="2"/>
      <charset val="238"/>
      <scheme val="minor"/>
    </font>
    <font>
      <b/>
      <sz val="12"/>
      <name val="Arial CE"/>
      <family val="2"/>
      <charset val="238"/>
    </font>
    <font>
      <sz val="11"/>
      <name val="Arial CE"/>
      <family val="2"/>
      <charset val="238"/>
    </font>
    <font>
      <sz val="12"/>
      <name val="Times New Roman"/>
      <family val="1"/>
    </font>
    <font>
      <sz val="10"/>
      <name val="Arial CE"/>
      <family val="2"/>
      <charset val="238"/>
    </font>
    <font>
      <sz val="10"/>
      <color rgb="FFFF0000"/>
      <name val="Arial CE"/>
      <charset val="238"/>
    </font>
    <font>
      <b/>
      <sz val="11"/>
      <color rgb="FFFF0000"/>
      <name val="Arial CE"/>
      <family val="2"/>
      <charset val="238"/>
    </font>
    <font>
      <sz val="11"/>
      <color rgb="FFFF0000"/>
      <name val="Arial CE"/>
      <family val="2"/>
      <charset val="238"/>
    </font>
    <font>
      <b/>
      <sz val="11"/>
      <name val="Arial CE"/>
      <family val="2"/>
      <charset val="238"/>
    </font>
    <font>
      <sz val="11"/>
      <color theme="1"/>
      <name val="Arial"/>
      <family val="2"/>
      <charset val="238"/>
    </font>
    <font>
      <sz val="11"/>
      <name val="Arial"/>
      <family val="2"/>
      <charset val="238"/>
    </font>
    <font>
      <b/>
      <u/>
      <sz val="11"/>
      <name val="Arial CE"/>
      <charset val="238"/>
    </font>
    <font>
      <b/>
      <sz val="10"/>
      <color indexed="18"/>
      <name val="Calibri"/>
      <family val="2"/>
      <charset val="238"/>
      <scheme val="minor"/>
    </font>
    <font>
      <b/>
      <i/>
      <sz val="11"/>
      <name val="Calibri"/>
      <family val="2"/>
      <charset val="238"/>
    </font>
    <font>
      <b/>
      <sz val="11"/>
      <name val="Calibri"/>
      <family val="2"/>
      <charset val="238"/>
    </font>
    <font>
      <sz val="11"/>
      <name val="Calibri"/>
      <family val="2"/>
      <charset val="238"/>
    </font>
    <font>
      <b/>
      <u/>
      <sz val="14"/>
      <name val="Calibri"/>
      <family val="2"/>
      <charset val="238"/>
    </font>
    <font>
      <b/>
      <u/>
      <sz val="12"/>
      <name val="Calibri"/>
      <family val="2"/>
      <charset val="238"/>
    </font>
    <font>
      <sz val="11"/>
      <name val="Calibri"/>
      <family val="2"/>
      <charset val="238"/>
      <scheme val="minor"/>
    </font>
    <font>
      <b/>
      <sz val="11"/>
      <name val="Calibri"/>
      <family val="2"/>
      <charset val="238"/>
      <scheme val="minor"/>
    </font>
    <font>
      <b/>
      <sz val="14"/>
      <name val="Calibri"/>
      <family val="2"/>
      <charset val="238"/>
      <scheme val="minor"/>
    </font>
    <font>
      <sz val="14"/>
      <name val="Calibri"/>
      <family val="2"/>
      <charset val="238"/>
    </font>
    <font>
      <sz val="10"/>
      <color rgb="FF000000"/>
      <name val="Tahoma"/>
      <family val="2"/>
      <charset val="238"/>
    </font>
    <font>
      <b/>
      <i/>
      <sz val="10"/>
      <name val="Calibri"/>
      <family val="2"/>
      <charset val="238"/>
    </font>
    <font>
      <b/>
      <sz val="14"/>
      <color theme="1"/>
      <name val="Calibri"/>
      <family val="2"/>
      <charset val="238"/>
      <scheme val="minor"/>
    </font>
    <font>
      <b/>
      <sz val="11"/>
      <name val="Arial CE"/>
      <charset val="238"/>
    </font>
    <font>
      <b/>
      <sz val="11"/>
      <name val="Arial"/>
      <family val="2"/>
      <charset val="238"/>
    </font>
    <font>
      <b/>
      <sz val="12"/>
      <name val="Calibri"/>
      <family val="2"/>
      <charset val="238"/>
    </font>
    <font>
      <b/>
      <sz val="12"/>
      <name val="Arial"/>
      <family val="2"/>
      <charset val="238"/>
    </font>
    <font>
      <b/>
      <sz val="9.5"/>
      <name val="Arial"/>
      <family val="2"/>
      <charset val="238"/>
    </font>
  </fonts>
  <fills count="5">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5" tint="0.79998168889431442"/>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indexed="22"/>
      </left>
      <right/>
      <top style="thin">
        <color indexed="22"/>
      </top>
      <bottom/>
      <diagonal/>
    </border>
    <border>
      <left style="thin">
        <color indexed="22"/>
      </left>
      <right style="thin">
        <color indexed="22"/>
      </right>
      <top style="thin">
        <color indexed="22"/>
      </top>
      <bottom style="thin">
        <color indexed="2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right style="thin">
        <color indexed="22"/>
      </right>
      <top style="thin">
        <color indexed="22"/>
      </top>
      <bottom style="thin">
        <color indexed="22"/>
      </bottom>
      <diagonal/>
    </border>
    <border>
      <left style="thin">
        <color indexed="22"/>
      </left>
      <right/>
      <top/>
      <bottom style="thin">
        <color indexed="22"/>
      </bottom>
      <diagonal/>
    </border>
    <border>
      <left style="thin">
        <color auto="1"/>
      </left>
      <right/>
      <top style="thin">
        <color auto="1"/>
      </top>
      <bottom style="thin">
        <color auto="1"/>
      </bottom>
      <diagonal/>
    </border>
    <border>
      <left style="thin">
        <color theme="0" tint="-0.249977111117893"/>
      </left>
      <right/>
      <top style="thin">
        <color indexed="22"/>
      </top>
      <bottom style="thin">
        <color indexed="22"/>
      </bottom>
      <diagonal/>
    </border>
    <border>
      <left style="thin">
        <color indexed="22"/>
      </left>
      <right/>
      <top/>
      <bottom/>
      <diagonal/>
    </border>
    <border>
      <left/>
      <right/>
      <top style="medium">
        <color auto="1"/>
      </top>
      <bottom/>
      <diagonal/>
    </border>
    <border>
      <left/>
      <right/>
      <top style="thin">
        <color auto="1"/>
      </top>
      <bottom style="thin">
        <color auto="1"/>
      </bottom>
      <diagonal/>
    </border>
    <border>
      <left/>
      <right style="thin">
        <color indexed="22"/>
      </right>
      <top style="thin">
        <color indexed="22"/>
      </top>
      <bottom/>
      <diagonal/>
    </border>
    <border>
      <left style="thin">
        <color indexed="22"/>
      </left>
      <right style="thin">
        <color indexed="22"/>
      </right>
      <top style="thin">
        <color indexed="22"/>
      </top>
      <bottom/>
      <diagonal/>
    </border>
    <border>
      <left/>
      <right style="thin">
        <color auto="1"/>
      </right>
      <top style="thin">
        <color auto="1"/>
      </top>
      <bottom style="thin">
        <color auto="1"/>
      </bottom>
      <diagonal/>
    </border>
    <border>
      <left/>
      <right/>
      <top style="thin">
        <color indexed="22"/>
      </top>
      <bottom/>
      <diagonal/>
    </border>
    <border>
      <left style="thin">
        <color indexed="22"/>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theme="0" tint="-0.14999847407452621"/>
      </top>
      <bottom/>
      <diagonal/>
    </border>
    <border>
      <left/>
      <right/>
      <top/>
      <bottom style="double">
        <color indexed="64"/>
      </bottom>
      <diagonal/>
    </border>
    <border>
      <left/>
      <right/>
      <top/>
      <bottom style="thin">
        <color indexed="64"/>
      </bottom>
      <diagonal/>
    </border>
    <border>
      <left/>
      <right/>
      <top style="thin">
        <color indexed="64"/>
      </top>
      <bottom style="double">
        <color indexed="64"/>
      </bottom>
      <diagonal/>
    </border>
    <border>
      <left/>
      <right/>
      <top style="medium">
        <color indexed="64"/>
      </top>
      <bottom style="medium">
        <color indexed="64"/>
      </bottom>
      <diagonal/>
    </border>
    <border>
      <left/>
      <right/>
      <top/>
      <bottom style="medium">
        <color indexed="64"/>
      </bottom>
      <diagonal/>
    </border>
  </borders>
  <cellStyleXfs count="1">
    <xf numFmtId="0" fontId="0" fillId="0" borderId="0"/>
  </cellStyleXfs>
  <cellXfs count="261">
    <xf numFmtId="0" fontId="0" fillId="0" borderId="0" xfId="0"/>
    <xf numFmtId="2" fontId="11" fillId="0" borderId="5" xfId="0" applyNumberFormat="1" applyFont="1" applyFill="1" applyBorder="1" applyAlignment="1" applyProtection="1">
      <alignment horizontal="left" vertical="top" wrapText="1"/>
    </xf>
    <xf numFmtId="49" fontId="0" fillId="0" borderId="0" xfId="0" applyNumberFormat="1" applyAlignment="1">
      <alignment vertical="top"/>
    </xf>
    <xf numFmtId="4" fontId="0" fillId="0" borderId="0" xfId="0" applyNumberFormat="1" applyAlignment="1">
      <alignment vertical="top"/>
    </xf>
    <xf numFmtId="4" fontId="0" fillId="0" borderId="0" xfId="0" applyNumberFormat="1" applyAlignment="1">
      <alignment horizontal="right" vertical="top"/>
    </xf>
    <xf numFmtId="49" fontId="16" fillId="0" borderId="0" xfId="0" applyNumberFormat="1" applyFont="1" applyAlignment="1">
      <alignment vertical="center"/>
    </xf>
    <xf numFmtId="4" fontId="0" fillId="0" borderId="0" xfId="0" applyNumberFormat="1" applyAlignment="1" applyProtection="1">
      <alignment horizontal="right" vertical="top"/>
      <protection locked="0"/>
    </xf>
    <xf numFmtId="4" fontId="0" fillId="0" borderId="0" xfId="0" applyNumberFormat="1" applyAlignment="1">
      <alignment horizontal="left" vertical="top" wrapText="1"/>
    </xf>
    <xf numFmtId="0" fontId="6" fillId="0" borderId="0" xfId="0" applyFont="1" applyAlignment="1">
      <alignment horizontal="left" vertical="top" wrapText="1"/>
    </xf>
    <xf numFmtId="4" fontId="0" fillId="0" borderId="0" xfId="0" applyNumberFormat="1" applyFill="1" applyBorder="1" applyAlignment="1">
      <alignment vertical="center"/>
    </xf>
    <xf numFmtId="4" fontId="0" fillId="0" borderId="0" xfId="0" applyNumberFormat="1" applyFill="1" applyBorder="1" applyAlignment="1">
      <alignment horizontal="center" vertical="center"/>
    </xf>
    <xf numFmtId="4" fontId="0" fillId="0" borderId="0" xfId="0" applyNumberFormat="1" applyFill="1" applyBorder="1" applyAlignment="1">
      <alignment horizontal="right"/>
    </xf>
    <xf numFmtId="0" fontId="0" fillId="0" borderId="0" xfId="0" applyFont="1" applyFill="1" applyBorder="1" applyAlignment="1">
      <alignment horizontal="right"/>
    </xf>
    <xf numFmtId="4" fontId="0" fillId="0" borderId="0" xfId="0" applyNumberFormat="1" applyFont="1" applyFill="1" applyBorder="1" applyAlignment="1">
      <alignment horizontal="right"/>
    </xf>
    <xf numFmtId="0" fontId="0" fillId="0" borderId="0" xfId="0" applyBorder="1"/>
    <xf numFmtId="0" fontId="19" fillId="0" borderId="0" xfId="0" applyFont="1" applyAlignment="1">
      <alignment horizontal="left" vertical="top" wrapText="1"/>
    </xf>
    <xf numFmtId="0" fontId="0" fillId="0" borderId="0" xfId="0" applyAlignment="1">
      <alignment vertical="top"/>
    </xf>
    <xf numFmtId="0" fontId="3" fillId="0" borderId="0" xfId="0" applyFont="1" applyAlignment="1">
      <alignment vertical="top"/>
    </xf>
    <xf numFmtId="0" fontId="0" fillId="0" borderId="0" xfId="0" applyAlignment="1">
      <alignment horizontal="right" vertical="top"/>
    </xf>
    <xf numFmtId="0" fontId="3" fillId="0" borderId="0" xfId="0" applyFont="1" applyAlignment="1">
      <alignment horizontal="right" vertical="top"/>
    </xf>
    <xf numFmtId="0" fontId="19" fillId="0" borderId="0" xfId="0" applyFont="1" applyAlignment="1">
      <alignment horizontal="right" wrapText="1"/>
    </xf>
    <xf numFmtId="0" fontId="0" fillId="0" borderId="0" xfId="0" applyAlignment="1">
      <alignment horizontal="right"/>
    </xf>
    <xf numFmtId="4" fontId="19" fillId="0" borderId="0" xfId="0" applyNumberFormat="1" applyFont="1" applyAlignment="1">
      <alignment horizontal="right" wrapText="1"/>
    </xf>
    <xf numFmtId="4" fontId="22" fillId="0" borderId="0" xfId="0" applyNumberFormat="1" applyFont="1" applyAlignment="1">
      <alignment horizontal="right"/>
    </xf>
    <xf numFmtId="4" fontId="19" fillId="0" borderId="0" xfId="0" applyNumberFormat="1" applyFont="1" applyAlignment="1">
      <alignment horizontal="right"/>
    </xf>
    <xf numFmtId="4" fontId="0" fillId="0" borderId="0" xfId="0" applyNumberFormat="1" applyAlignment="1">
      <alignment horizontal="right"/>
    </xf>
    <xf numFmtId="4" fontId="22" fillId="0" borderId="0" xfId="0" applyNumberFormat="1" applyFont="1" applyAlignment="1">
      <alignment horizontal="right" wrapText="1"/>
    </xf>
    <xf numFmtId="4" fontId="19" fillId="0" borderId="0" xfId="0" applyNumberFormat="1" applyFont="1" applyBorder="1" applyAlignment="1">
      <alignment horizontal="right" wrapText="1"/>
    </xf>
    <xf numFmtId="4" fontId="0" fillId="0" borderId="0" xfId="0" applyNumberFormat="1" applyBorder="1" applyAlignment="1">
      <alignment horizontal="right"/>
    </xf>
    <xf numFmtId="4" fontId="0" fillId="0" borderId="11" xfId="0" applyNumberFormat="1" applyBorder="1" applyAlignment="1">
      <alignment horizontal="right"/>
    </xf>
    <xf numFmtId="0" fontId="0" fillId="0" borderId="0" xfId="0" applyAlignment="1">
      <alignment vertical="top" wrapText="1"/>
    </xf>
    <xf numFmtId="0" fontId="3" fillId="0" borderId="0" xfId="0" applyFont="1" applyAlignment="1">
      <alignment vertical="top" wrapText="1"/>
    </xf>
    <xf numFmtId="0" fontId="19" fillId="0" borderId="0" xfId="0" applyFont="1" applyAlignment="1">
      <alignment vertical="top" wrapText="1"/>
    </xf>
    <xf numFmtId="0" fontId="21" fillId="0" borderId="0" xfId="0" applyFont="1" applyAlignment="1">
      <alignment vertical="top"/>
    </xf>
    <xf numFmtId="0" fontId="20" fillId="0" borderId="0" xfId="0" applyFont="1" applyAlignment="1">
      <alignment vertical="top" wrapText="1"/>
    </xf>
    <xf numFmtId="0" fontId="0" fillId="0" borderId="11" xfId="0" applyBorder="1" applyAlignment="1">
      <alignment vertical="top"/>
    </xf>
    <xf numFmtId="0" fontId="20" fillId="0" borderId="11" xfId="0" applyFont="1" applyBorder="1" applyAlignment="1">
      <alignment vertical="top" wrapText="1"/>
    </xf>
    <xf numFmtId="164" fontId="19" fillId="3" borderId="0" xfId="0" applyNumberFormat="1" applyFont="1" applyFill="1" applyAlignment="1">
      <alignment horizontal="right"/>
    </xf>
    <xf numFmtId="164" fontId="19" fillId="0" borderId="0" xfId="0" applyNumberFormat="1" applyFont="1" applyAlignment="1">
      <alignment horizontal="right"/>
    </xf>
    <xf numFmtId="164" fontId="0" fillId="0" borderId="0" xfId="0" applyNumberFormat="1" applyAlignment="1">
      <alignment horizontal="right"/>
    </xf>
    <xf numFmtId="164" fontId="22" fillId="0" borderId="0" xfId="0" applyNumberFormat="1" applyFont="1" applyAlignment="1">
      <alignment horizontal="right" wrapText="1"/>
    </xf>
    <xf numFmtId="164" fontId="19" fillId="0" borderId="0" xfId="0" applyNumberFormat="1" applyFont="1" applyAlignment="1">
      <alignment horizontal="right" wrapText="1"/>
    </xf>
    <xf numFmtId="2" fontId="23" fillId="0" borderId="3" xfId="0" applyNumberFormat="1" applyFont="1" applyFill="1" applyBorder="1" applyAlignment="1">
      <alignment horizontal="left" vertical="top" wrapText="1"/>
    </xf>
    <xf numFmtId="164" fontId="0" fillId="0" borderId="0" xfId="0" applyNumberFormat="1"/>
    <xf numFmtId="164" fontId="0" fillId="0" borderId="0" xfId="0" applyNumberFormat="1" applyFill="1"/>
    <xf numFmtId="164" fontId="6" fillId="0" borderId="14" xfId="0" applyNumberFormat="1" applyFont="1" applyFill="1" applyBorder="1" applyAlignment="1" applyProtection="1">
      <alignment vertical="center"/>
    </xf>
    <xf numFmtId="2" fontId="11" fillId="0" borderId="3" xfId="0" applyNumberFormat="1" applyFont="1" applyFill="1" applyBorder="1" applyAlignment="1" applyProtection="1">
      <alignment horizontal="left" vertical="top" wrapText="1"/>
    </xf>
    <xf numFmtId="2" fontId="12" fillId="0" borderId="5" xfId="0" applyNumberFormat="1" applyFont="1" applyFill="1" applyBorder="1" applyAlignment="1" applyProtection="1">
      <alignment horizontal="left" vertical="top" wrapText="1"/>
    </xf>
    <xf numFmtId="2" fontId="23" fillId="0" borderId="3" xfId="0" applyNumberFormat="1" applyFont="1" applyFill="1" applyBorder="1" applyAlignment="1" applyProtection="1">
      <alignment horizontal="left" vertical="top" wrapText="1"/>
    </xf>
    <xf numFmtId="164" fontId="19" fillId="4" borderId="0" xfId="0" applyNumberFormat="1" applyFont="1" applyFill="1" applyAlignment="1">
      <alignment horizontal="right"/>
    </xf>
    <xf numFmtId="2" fontId="23" fillId="0" borderId="0" xfId="0" applyNumberFormat="1" applyFont="1" applyFill="1" applyBorder="1" applyAlignment="1">
      <alignment horizontal="left" vertical="top" wrapText="1"/>
    </xf>
    <xf numFmtId="164" fontId="6" fillId="0" borderId="14" xfId="0" applyNumberFormat="1" applyFont="1" applyFill="1" applyBorder="1" applyAlignment="1" applyProtection="1">
      <alignment horizontal="right"/>
    </xf>
    <xf numFmtId="2" fontId="7" fillId="0" borderId="3" xfId="0" applyNumberFormat="1" applyFont="1" applyFill="1" applyBorder="1" applyAlignment="1">
      <alignment horizontal="left" vertical="top" wrapText="1"/>
    </xf>
    <xf numFmtId="2" fontId="6" fillId="0" borderId="3" xfId="0" applyNumberFormat="1" applyFont="1" applyFill="1" applyBorder="1" applyAlignment="1">
      <alignment horizontal="left" vertical="top" wrapText="1"/>
    </xf>
    <xf numFmtId="2" fontId="12" fillId="0" borderId="3" xfId="0" applyNumberFormat="1" applyFont="1" applyFill="1" applyBorder="1" applyAlignment="1">
      <alignment horizontal="left" vertical="top" wrapText="1"/>
    </xf>
    <xf numFmtId="2" fontId="11" fillId="0" borderId="5" xfId="0" applyNumberFormat="1" applyFont="1" applyFill="1" applyBorder="1" applyAlignment="1" applyProtection="1">
      <alignment horizontal="left" vertical="top"/>
    </xf>
    <xf numFmtId="2" fontId="7" fillId="2" borderId="0" xfId="0" applyNumberFormat="1" applyFont="1" applyFill="1" applyAlignment="1">
      <alignment horizontal="left" vertical="top" wrapText="1"/>
    </xf>
    <xf numFmtId="2" fontId="7" fillId="0" borderId="0" xfId="0" applyNumberFormat="1" applyFont="1" applyFill="1" applyBorder="1" applyAlignment="1">
      <alignment horizontal="left" vertical="top" wrapText="1"/>
    </xf>
    <xf numFmtId="2" fontId="12" fillId="0" borderId="0" xfId="0" applyNumberFormat="1" applyFont="1" applyFill="1" applyBorder="1" applyAlignment="1" applyProtection="1">
      <alignment horizontal="left" vertical="top" wrapText="1"/>
    </xf>
    <xf numFmtId="2" fontId="11" fillId="0" borderId="0" xfId="0" applyNumberFormat="1" applyFont="1" applyFill="1" applyBorder="1" applyAlignment="1" applyProtection="1">
      <alignment horizontal="left" vertical="top" wrapText="1"/>
    </xf>
    <xf numFmtId="2" fontId="13" fillId="0" borderId="0" xfId="0" applyNumberFormat="1" applyFont="1" applyFill="1" applyBorder="1" applyAlignment="1" applyProtection="1">
      <alignment horizontal="left" vertical="top" wrapText="1"/>
    </xf>
    <xf numFmtId="49" fontId="4" fillId="0" borderId="1" xfId="0" applyNumberFormat="1" applyFont="1" applyBorder="1" applyAlignment="1">
      <alignment horizontal="right" vertical="top"/>
    </xf>
    <xf numFmtId="49" fontId="6" fillId="0" borderId="2" xfId="0" applyNumberFormat="1" applyFont="1" applyFill="1" applyBorder="1" applyAlignment="1">
      <alignment horizontal="right" vertical="top"/>
    </xf>
    <xf numFmtId="49" fontId="8" fillId="0" borderId="7" xfId="0" applyNumberFormat="1" applyFont="1" applyFill="1" applyBorder="1" applyAlignment="1" applyProtection="1">
      <alignment horizontal="right" vertical="top"/>
    </xf>
    <xf numFmtId="49" fontId="9" fillId="0" borderId="1" xfId="0" applyNumberFormat="1" applyFont="1" applyFill="1" applyBorder="1" applyAlignment="1">
      <alignment horizontal="right" vertical="top"/>
    </xf>
    <xf numFmtId="49" fontId="9" fillId="0" borderId="0" xfId="0" applyNumberFormat="1" applyFont="1" applyFill="1" applyAlignment="1">
      <alignment horizontal="right" vertical="top"/>
    </xf>
    <xf numFmtId="0" fontId="10" fillId="0" borderId="0" xfId="0" applyFont="1" applyAlignment="1">
      <alignment horizontal="right" vertical="top"/>
    </xf>
    <xf numFmtId="49" fontId="11" fillId="0" borderId="2" xfId="0" applyNumberFormat="1" applyFont="1" applyFill="1" applyBorder="1" applyAlignment="1">
      <alignment horizontal="right" vertical="top"/>
    </xf>
    <xf numFmtId="49" fontId="13" fillId="0" borderId="7" xfId="0" applyNumberFormat="1" applyFont="1" applyFill="1" applyBorder="1" applyAlignment="1" applyProtection="1">
      <alignment horizontal="right" vertical="top"/>
    </xf>
    <xf numFmtId="49" fontId="11" fillId="0" borderId="2" xfId="0" applyNumberFormat="1" applyFont="1" applyFill="1" applyBorder="1" applyAlignment="1" applyProtection="1">
      <alignment horizontal="right" vertical="top"/>
    </xf>
    <xf numFmtId="49" fontId="11" fillId="0" borderId="10" xfId="0" applyNumberFormat="1" applyFont="1" applyFill="1" applyBorder="1" applyAlignment="1" applyProtection="1">
      <alignment horizontal="right" vertical="top"/>
    </xf>
    <xf numFmtId="49" fontId="7" fillId="0" borderId="7" xfId="0" applyNumberFormat="1" applyFont="1" applyFill="1" applyBorder="1" applyAlignment="1" applyProtection="1">
      <alignment horizontal="right" vertical="top"/>
    </xf>
    <xf numFmtId="49" fontId="0" fillId="0" borderId="0" xfId="0" applyNumberFormat="1" applyAlignment="1">
      <alignment horizontal="right" vertical="top"/>
    </xf>
    <xf numFmtId="0" fontId="0" fillId="0" borderId="0" xfId="0" applyAlignment="1">
      <alignment horizontal="right" vertical="top" wrapText="1"/>
    </xf>
    <xf numFmtId="0" fontId="18" fillId="0" borderId="0" xfId="0" applyFont="1" applyAlignment="1">
      <alignment horizontal="right" vertical="top" wrapText="1"/>
    </xf>
    <xf numFmtId="49" fontId="0" fillId="0" borderId="0" xfId="0" applyNumberFormat="1" applyFill="1" applyBorder="1" applyAlignment="1">
      <alignment horizontal="right" vertical="top"/>
    </xf>
    <xf numFmtId="49" fontId="6" fillId="0" borderId="0" xfId="0" applyNumberFormat="1" applyFont="1" applyFill="1" applyBorder="1" applyAlignment="1">
      <alignment horizontal="right" vertical="top"/>
    </xf>
    <xf numFmtId="49" fontId="8" fillId="0" borderId="0" xfId="0" applyNumberFormat="1" applyFont="1" applyFill="1" applyBorder="1" applyAlignment="1">
      <alignment horizontal="right" vertical="top"/>
    </xf>
    <xf numFmtId="49" fontId="10" fillId="0" borderId="0" xfId="0" applyNumberFormat="1" applyFont="1" applyFill="1" applyBorder="1" applyAlignment="1">
      <alignment horizontal="right" vertical="top"/>
    </xf>
    <xf numFmtId="0" fontId="0" fillId="0" borderId="0" xfId="0" applyFill="1" applyBorder="1" applyAlignment="1">
      <alignment horizontal="right" vertical="top"/>
    </xf>
    <xf numFmtId="49" fontId="16" fillId="0" borderId="1" xfId="0" applyNumberFormat="1" applyFont="1" applyBorder="1" applyAlignment="1">
      <alignment horizontal="right" vertical="top"/>
    </xf>
    <xf numFmtId="2" fontId="5" fillId="0" borderId="1" xfId="0" applyNumberFormat="1" applyFont="1" applyBorder="1" applyAlignment="1">
      <alignment horizontal="left" vertical="top"/>
    </xf>
    <xf numFmtId="2" fontId="6" fillId="0" borderId="5" xfId="0" applyNumberFormat="1" applyFont="1" applyFill="1" applyBorder="1" applyAlignment="1" applyProtection="1">
      <alignment horizontal="left" vertical="top"/>
    </xf>
    <xf numFmtId="2" fontId="5" fillId="0" borderId="8" xfId="0" applyNumberFormat="1" applyFont="1" applyFill="1" applyBorder="1" applyAlignment="1">
      <alignment horizontal="left" vertical="top"/>
    </xf>
    <xf numFmtId="2" fontId="5" fillId="0" borderId="0" xfId="0" applyNumberFormat="1" applyFont="1" applyFill="1" applyAlignment="1">
      <alignment horizontal="left" vertical="top"/>
    </xf>
    <xf numFmtId="0" fontId="0" fillId="0" borderId="0" xfId="0" applyAlignment="1">
      <alignment horizontal="left" vertical="top"/>
    </xf>
    <xf numFmtId="2" fontId="14" fillId="0" borderId="0" xfId="0" applyNumberFormat="1" applyFont="1" applyAlignment="1">
      <alignment horizontal="left" vertical="top"/>
    </xf>
    <xf numFmtId="2" fontId="5" fillId="0" borderId="0" xfId="0" applyNumberFormat="1" applyFont="1" applyAlignment="1">
      <alignment horizontal="left" vertical="top"/>
    </xf>
    <xf numFmtId="2" fontId="17" fillId="0" borderId="0" xfId="0" applyNumberFormat="1" applyFont="1" applyAlignment="1">
      <alignment horizontal="left" vertical="top"/>
    </xf>
    <xf numFmtId="2" fontId="7" fillId="0" borderId="0" xfId="0" applyNumberFormat="1" applyFont="1" applyAlignment="1">
      <alignment horizontal="left" vertical="top"/>
    </xf>
    <xf numFmtId="2" fontId="6" fillId="0" borderId="0" xfId="0" applyNumberFormat="1" applyFont="1" applyAlignment="1">
      <alignment horizontal="left" vertical="top"/>
    </xf>
    <xf numFmtId="2" fontId="14" fillId="0" borderId="0" xfId="0" applyNumberFormat="1" applyFont="1" applyFill="1" applyBorder="1" applyAlignment="1">
      <alignment horizontal="left" vertical="top"/>
    </xf>
    <xf numFmtId="2" fontId="6" fillId="0" borderId="0" xfId="0" applyNumberFormat="1" applyFont="1" applyFill="1" applyBorder="1" applyAlignment="1">
      <alignment horizontal="left" vertical="top"/>
    </xf>
    <xf numFmtId="0" fontId="0" fillId="0" borderId="0" xfId="0" applyFont="1" applyFill="1" applyBorder="1" applyAlignment="1">
      <alignment horizontal="left" vertical="top" wrapText="1"/>
    </xf>
    <xf numFmtId="2" fontId="4" fillId="0" borderId="8" xfId="0" applyNumberFormat="1" applyFont="1" applyBorder="1" applyAlignment="1">
      <alignment horizontal="left" vertical="top"/>
    </xf>
    <xf numFmtId="4" fontId="5" fillId="0" borderId="12" xfId="0" applyNumberFormat="1" applyFont="1" applyFill="1" applyBorder="1" applyAlignment="1">
      <alignment horizontal="right"/>
    </xf>
    <xf numFmtId="4" fontId="5" fillId="0" borderId="0" xfId="0" applyNumberFormat="1" applyFont="1" applyFill="1" applyAlignment="1">
      <alignment horizontal="right"/>
    </xf>
    <xf numFmtId="4" fontId="15" fillId="0" borderId="0" xfId="0" applyNumberFormat="1" applyFont="1" applyAlignment="1">
      <alignment horizontal="right"/>
    </xf>
    <xf numFmtId="4" fontId="0" fillId="0" borderId="0" xfId="0" applyNumberFormat="1" applyAlignment="1" applyProtection="1">
      <alignment horizontal="right"/>
      <protection locked="0"/>
    </xf>
    <xf numFmtId="4" fontId="4" fillId="0" borderId="12" xfId="0" applyNumberFormat="1" applyFont="1" applyBorder="1" applyAlignment="1">
      <alignment horizontal="right"/>
    </xf>
    <xf numFmtId="0" fontId="6" fillId="0" borderId="5" xfId="0" applyFont="1" applyFill="1" applyBorder="1" applyAlignment="1">
      <alignment horizontal="right"/>
    </xf>
    <xf numFmtId="4" fontId="6" fillId="0" borderId="4" xfId="0" applyNumberFormat="1" applyFont="1" applyFill="1" applyBorder="1" applyAlignment="1">
      <alignment horizontal="right"/>
    </xf>
    <xf numFmtId="16" fontId="6" fillId="0" borderId="5" xfId="0" applyNumberFormat="1" applyFont="1" applyFill="1" applyBorder="1" applyAlignment="1">
      <alignment horizontal="right" wrapText="1"/>
    </xf>
    <xf numFmtId="0" fontId="6" fillId="0" borderId="6" xfId="0" applyFont="1" applyFill="1" applyBorder="1" applyAlignment="1">
      <alignment horizontal="right"/>
    </xf>
    <xf numFmtId="4" fontId="6" fillId="0" borderId="13" xfId="0" applyNumberFormat="1" applyFont="1" applyFill="1" applyBorder="1" applyAlignment="1" applyProtection="1">
      <alignment horizontal="right"/>
    </xf>
    <xf numFmtId="4" fontId="6" fillId="0" borderId="14" xfId="0" applyNumberFormat="1" applyFont="1" applyFill="1" applyBorder="1" applyAlignment="1" applyProtection="1">
      <alignment horizontal="right"/>
    </xf>
    <xf numFmtId="164" fontId="6" fillId="4" borderId="14" xfId="0" applyNumberFormat="1" applyFont="1" applyFill="1" applyBorder="1" applyAlignment="1" applyProtection="1">
      <alignment horizontal="right"/>
    </xf>
    <xf numFmtId="164" fontId="23" fillId="0" borderId="15" xfId="0" applyNumberFormat="1" applyFont="1" applyFill="1" applyBorder="1" applyAlignment="1" applyProtection="1">
      <alignment horizontal="right"/>
    </xf>
    <xf numFmtId="4" fontId="24" fillId="0" borderId="6" xfId="0" applyNumberFormat="1" applyFont="1" applyFill="1" applyBorder="1" applyAlignment="1" applyProtection="1">
      <alignment horizontal="right"/>
    </xf>
    <xf numFmtId="4" fontId="6" fillId="0" borderId="3" xfId="0" applyNumberFormat="1" applyFont="1" applyFill="1" applyBorder="1" applyAlignment="1" applyProtection="1">
      <alignment horizontal="right"/>
    </xf>
    <xf numFmtId="4" fontId="6" fillId="0" borderId="6" xfId="0" applyNumberFormat="1" applyFont="1" applyFill="1" applyBorder="1" applyAlignment="1" applyProtection="1">
      <alignment horizontal="right"/>
    </xf>
    <xf numFmtId="0" fontId="11" fillId="0" borderId="5" xfId="0" applyFont="1" applyFill="1" applyBorder="1" applyAlignment="1">
      <alignment horizontal="right"/>
    </xf>
    <xf numFmtId="4" fontId="11" fillId="0" borderId="9" xfId="0" applyNumberFormat="1" applyFont="1" applyFill="1" applyBorder="1" applyAlignment="1">
      <alignment horizontal="right"/>
    </xf>
    <xf numFmtId="0" fontId="11" fillId="0" borderId="6" xfId="0" applyFont="1" applyFill="1" applyBorder="1" applyAlignment="1">
      <alignment horizontal="right"/>
    </xf>
    <xf numFmtId="4" fontId="11" fillId="0" borderId="6" xfId="0" applyNumberFormat="1" applyFont="1" applyFill="1" applyBorder="1" applyAlignment="1" applyProtection="1">
      <alignment horizontal="right"/>
    </xf>
    <xf numFmtId="4" fontId="11" fillId="0" borderId="3" xfId="0" applyNumberFormat="1" applyFont="1" applyFill="1" applyBorder="1" applyAlignment="1" applyProtection="1">
      <alignment horizontal="right"/>
    </xf>
    <xf numFmtId="4" fontId="11" fillId="0" borderId="5" xfId="0" applyNumberFormat="1" applyFont="1" applyFill="1" applyBorder="1" applyAlignment="1" applyProtection="1">
      <alignment horizontal="right"/>
    </xf>
    <xf numFmtId="4" fontId="11" fillId="0" borderId="4" xfId="0" applyNumberFormat="1" applyFont="1" applyFill="1" applyBorder="1" applyAlignment="1" applyProtection="1">
      <alignment horizontal="right"/>
    </xf>
    <xf numFmtId="0" fontId="13" fillId="0" borderId="5" xfId="0" applyFont="1" applyFill="1" applyBorder="1" applyAlignment="1" applyProtection="1">
      <alignment horizontal="right"/>
    </xf>
    <xf numFmtId="4" fontId="13" fillId="0" borderId="4" xfId="0" applyNumberFormat="1" applyFont="1" applyFill="1" applyBorder="1" applyAlignment="1" applyProtection="1">
      <alignment horizontal="right"/>
    </xf>
    <xf numFmtId="0" fontId="11" fillId="0" borderId="5" xfId="0" applyFont="1" applyFill="1" applyBorder="1" applyAlignment="1" applyProtection="1">
      <alignment horizontal="right"/>
      <protection locked="0"/>
    </xf>
    <xf numFmtId="0" fontId="11" fillId="0" borderId="0" xfId="0" applyFont="1" applyFill="1" applyBorder="1" applyAlignment="1" applyProtection="1">
      <alignment horizontal="right"/>
    </xf>
    <xf numFmtId="4" fontId="11" fillId="0" borderId="16" xfId="0" applyNumberFormat="1" applyFont="1" applyFill="1" applyBorder="1" applyAlignment="1" applyProtection="1">
      <alignment horizontal="right"/>
    </xf>
    <xf numFmtId="4" fontId="11" fillId="0" borderId="2" xfId="0" applyNumberFormat="1" applyFont="1" applyFill="1" applyBorder="1" applyAlignment="1" applyProtection="1">
      <alignment horizontal="right"/>
    </xf>
    <xf numFmtId="4" fontId="6" fillId="0" borderId="0" xfId="0" applyNumberFormat="1" applyFont="1" applyFill="1" applyBorder="1" applyAlignment="1" applyProtection="1">
      <alignment horizontal="right"/>
    </xf>
    <xf numFmtId="4" fontId="11" fillId="0" borderId="0" xfId="0" applyNumberFormat="1" applyFont="1" applyFill="1" applyBorder="1" applyAlignment="1" applyProtection="1">
      <alignment horizontal="right"/>
    </xf>
    <xf numFmtId="4" fontId="11" fillId="0" borderId="0" xfId="0" applyNumberFormat="1" applyFont="1" applyFill="1" applyBorder="1" applyAlignment="1" applyProtection="1">
      <alignment horizontal="right"/>
      <protection locked="0"/>
    </xf>
    <xf numFmtId="4" fontId="11" fillId="0" borderId="0" xfId="0" applyNumberFormat="1" applyFont="1" applyFill="1" applyBorder="1" applyAlignment="1">
      <alignment horizontal="right"/>
    </xf>
    <xf numFmtId="164" fontId="23" fillId="0" borderId="17" xfId="0" applyNumberFormat="1" applyFont="1" applyFill="1" applyBorder="1" applyAlignment="1" applyProtection="1">
      <alignment horizontal="right"/>
    </xf>
    <xf numFmtId="0" fontId="0" fillId="0" borderId="0" xfId="0" applyAlignment="1">
      <alignment horizontal="right" wrapText="1"/>
    </xf>
    <xf numFmtId="0" fontId="18" fillId="0" borderId="0" xfId="0" applyFont="1" applyAlignment="1">
      <alignment horizontal="right" wrapText="1"/>
    </xf>
    <xf numFmtId="0" fontId="0" fillId="0" borderId="0" xfId="0" applyFill="1" applyBorder="1" applyAlignment="1">
      <alignment horizontal="right"/>
    </xf>
    <xf numFmtId="4" fontId="6" fillId="0" borderId="0" xfId="0" applyNumberFormat="1" applyFont="1" applyFill="1" applyBorder="1" applyAlignment="1">
      <alignment horizontal="right"/>
    </xf>
    <xf numFmtId="4" fontId="6" fillId="0" borderId="0" xfId="0" applyNumberFormat="1" applyFont="1" applyFill="1" applyBorder="1" applyAlignment="1" applyProtection="1">
      <alignment horizontal="right"/>
      <protection locked="0"/>
    </xf>
    <xf numFmtId="0" fontId="13" fillId="0" borderId="0" xfId="0" applyNumberFormat="1" applyFont="1" applyFill="1" applyBorder="1" applyAlignment="1" applyProtection="1">
      <alignment horizontal="right"/>
    </xf>
    <xf numFmtId="0" fontId="11" fillId="0" borderId="0" xfId="0" applyNumberFormat="1" applyFont="1" applyFill="1" applyBorder="1" applyAlignment="1" applyProtection="1">
      <alignment horizontal="right"/>
      <protection locked="0"/>
    </xf>
    <xf numFmtId="0" fontId="16" fillId="0" borderId="12" xfId="0" applyFont="1" applyBorder="1" applyAlignment="1">
      <alignment horizontal="right"/>
    </xf>
    <xf numFmtId="49" fontId="16" fillId="0" borderId="0" xfId="0" applyNumberFormat="1" applyFont="1" applyAlignment="1">
      <alignment horizontal="left" vertical="top"/>
    </xf>
    <xf numFmtId="4" fontId="15" fillId="0" borderId="0" xfId="0" applyNumberFormat="1" applyFont="1" applyAlignment="1">
      <alignment horizontal="left"/>
    </xf>
    <xf numFmtId="49" fontId="11" fillId="0" borderId="0" xfId="0" applyNumberFormat="1" applyFont="1" applyAlignment="1">
      <alignment horizontal="left" vertical="top"/>
    </xf>
    <xf numFmtId="4" fontId="15" fillId="0" borderId="0" xfId="0" applyNumberFormat="1" applyFont="1" applyAlignment="1" applyProtection="1">
      <alignment horizontal="left"/>
      <protection locked="0"/>
    </xf>
    <xf numFmtId="49" fontId="0" fillId="0" borderId="0" xfId="0" applyNumberFormat="1" applyAlignment="1">
      <alignment horizontal="left" vertical="top"/>
    </xf>
    <xf numFmtId="4" fontId="11" fillId="0" borderId="0" xfId="0" applyNumberFormat="1" applyFont="1" applyAlignment="1">
      <alignment horizontal="left"/>
    </xf>
    <xf numFmtId="4" fontId="11" fillId="0" borderId="0" xfId="0" applyNumberFormat="1" applyFont="1" applyAlignment="1" applyProtection="1">
      <alignment horizontal="left"/>
      <protection locked="0"/>
    </xf>
    <xf numFmtId="4" fontId="0" fillId="0" borderId="0" xfId="0" applyNumberFormat="1" applyAlignment="1">
      <alignment horizontal="left"/>
    </xf>
    <xf numFmtId="4" fontId="0" fillId="0" borderId="0" xfId="0" applyNumberFormat="1" applyAlignment="1" applyProtection="1">
      <alignment horizontal="left"/>
      <protection locked="0"/>
    </xf>
    <xf numFmtId="49" fontId="3" fillId="0" borderId="0" xfId="0" applyNumberFormat="1" applyFont="1" applyAlignment="1">
      <alignment horizontal="left" vertical="top"/>
    </xf>
    <xf numFmtId="0" fontId="3" fillId="0" borderId="0" xfId="0" applyFont="1" applyFill="1" applyBorder="1" applyAlignment="1">
      <alignment horizontal="left" vertical="top" wrapText="1"/>
    </xf>
    <xf numFmtId="2" fontId="24" fillId="0" borderId="0" xfId="0" applyNumberFormat="1" applyFont="1" applyAlignment="1">
      <alignment vertical="justify"/>
    </xf>
    <xf numFmtId="49" fontId="3" fillId="0" borderId="0" xfId="0" applyNumberFormat="1" applyFont="1" applyAlignment="1">
      <alignment vertical="top"/>
    </xf>
    <xf numFmtId="49" fontId="4" fillId="0" borderId="18" xfId="0" applyNumberFormat="1" applyFont="1" applyBorder="1" applyAlignment="1">
      <alignment vertical="center"/>
    </xf>
    <xf numFmtId="2" fontId="27" fillId="0" borderId="18" xfId="0" applyNumberFormat="1" applyFont="1" applyBorder="1" applyAlignment="1">
      <alignment vertical="center"/>
    </xf>
    <xf numFmtId="4" fontId="28" fillId="0" borderId="0" xfId="0" applyNumberFormat="1" applyFont="1" applyAlignment="1">
      <alignment horizontal="center" vertical="center"/>
    </xf>
    <xf numFmtId="2" fontId="27" fillId="0" borderId="0" xfId="0" applyNumberFormat="1" applyFont="1" applyAlignment="1">
      <alignment vertical="center"/>
    </xf>
    <xf numFmtId="2" fontId="29" fillId="0" borderId="0" xfId="0" applyNumberFormat="1" applyFont="1" applyAlignment="1">
      <alignment vertical="justify"/>
    </xf>
    <xf numFmtId="49" fontId="12" fillId="0" borderId="0" xfId="0" applyNumberFormat="1" applyFont="1" applyAlignment="1">
      <alignment vertical="top"/>
    </xf>
    <xf numFmtId="2" fontId="23" fillId="2" borderId="3" xfId="0" applyNumberFormat="1" applyFont="1" applyFill="1" applyBorder="1" applyAlignment="1">
      <alignment horizontal="left" vertical="justify" wrapText="1"/>
    </xf>
    <xf numFmtId="2" fontId="12" fillId="0" borderId="3" xfId="0" applyNumberFormat="1" applyFont="1" applyBorder="1" applyAlignment="1">
      <alignment horizontal="left" vertical="justify" wrapText="1"/>
    </xf>
    <xf numFmtId="4" fontId="0" fillId="0" borderId="4" xfId="0" applyNumberFormat="1" applyBorder="1" applyAlignment="1">
      <alignment vertical="top"/>
    </xf>
    <xf numFmtId="2" fontId="30" fillId="0" borderId="5" xfId="0" applyNumberFormat="1" applyFont="1" applyBorder="1" applyAlignment="1">
      <alignment horizontal="right" vertical="center"/>
    </xf>
    <xf numFmtId="2" fontId="0" fillId="0" borderId="19" xfId="0" applyNumberFormat="1" applyBorder="1" applyAlignment="1">
      <alignment horizontal="left" vertical="justify" wrapText="1"/>
    </xf>
    <xf numFmtId="49" fontId="16" fillId="0" borderId="18" xfId="0" applyNumberFormat="1" applyFont="1" applyBorder="1" applyAlignment="1">
      <alignment horizontal="left" vertical="center"/>
    </xf>
    <xf numFmtId="49" fontId="27" fillId="0" borderId="18" xfId="0" applyNumberFormat="1" applyFont="1" applyBorder="1" applyAlignment="1">
      <alignment vertical="center"/>
    </xf>
    <xf numFmtId="0" fontId="31" fillId="0" borderId="0" xfId="0" applyFont="1"/>
    <xf numFmtId="49" fontId="32" fillId="0" borderId="0" xfId="0" applyNumberFormat="1" applyFont="1" applyAlignment="1">
      <alignment vertical="top"/>
    </xf>
    <xf numFmtId="2" fontId="32" fillId="0" borderId="0" xfId="0" applyNumberFormat="1" applyFont="1" applyAlignment="1">
      <alignment vertical="justify"/>
    </xf>
    <xf numFmtId="4" fontId="33" fillId="0" borderId="0" xfId="0" applyNumberFormat="1" applyFont="1" applyAlignment="1">
      <alignment horizontal="right" vertical="top"/>
    </xf>
    <xf numFmtId="4" fontId="28" fillId="0" borderId="0" xfId="0" applyNumberFormat="1" applyFont="1" applyAlignment="1">
      <alignment horizontal="right" vertical="top"/>
    </xf>
    <xf numFmtId="2" fontId="34" fillId="0" borderId="0" xfId="0" applyNumberFormat="1" applyFont="1" applyAlignment="1">
      <alignment vertical="justify"/>
    </xf>
    <xf numFmtId="49" fontId="34" fillId="0" borderId="0" xfId="0" applyNumberFormat="1" applyFont="1" applyAlignment="1">
      <alignment vertical="top"/>
    </xf>
    <xf numFmtId="2" fontId="12" fillId="2" borderId="22" xfId="0" applyNumberFormat="1" applyFont="1" applyFill="1" applyBorder="1" applyAlignment="1">
      <alignment horizontal="left" vertical="justify" wrapText="1"/>
    </xf>
    <xf numFmtId="4" fontId="0" fillId="0" borderId="5" xfId="0" applyNumberFormat="1" applyBorder="1" applyAlignment="1">
      <alignment vertical="top"/>
    </xf>
    <xf numFmtId="4" fontId="0" fillId="0" borderId="6" xfId="0" applyNumberFormat="1" applyBorder="1" applyAlignment="1">
      <alignment vertical="top"/>
    </xf>
    <xf numFmtId="49" fontId="15" fillId="0" borderId="0" xfId="0" applyNumberFormat="1" applyFont="1" applyAlignment="1">
      <alignment vertical="top"/>
    </xf>
    <xf numFmtId="4" fontId="28" fillId="0" borderId="0" xfId="0" applyNumberFormat="1" applyFont="1" applyAlignment="1">
      <alignment horizontal="center" vertical="top"/>
    </xf>
    <xf numFmtId="49" fontId="27" fillId="0" borderId="18" xfId="0" applyNumberFormat="1" applyFont="1" applyBorder="1" applyAlignment="1">
      <alignment horizontal="left" vertical="center"/>
    </xf>
    <xf numFmtId="2" fontId="3" fillId="0" borderId="3" xfId="0" applyNumberFormat="1" applyFont="1" applyBorder="1" applyAlignment="1">
      <alignment horizontal="left" vertical="justify" wrapText="1"/>
    </xf>
    <xf numFmtId="49" fontId="12" fillId="0" borderId="10" xfId="0" applyNumberFormat="1" applyFont="1" applyBorder="1" applyAlignment="1">
      <alignment horizontal="left" vertical="top"/>
    </xf>
    <xf numFmtId="2" fontId="3" fillId="0" borderId="5" xfId="0" applyNumberFormat="1" applyFont="1" applyBorder="1" applyAlignment="1">
      <alignment horizontal="left" vertical="justify" wrapText="1"/>
    </xf>
    <xf numFmtId="164" fontId="6" fillId="0" borderId="0" xfId="0" applyNumberFormat="1" applyFont="1" applyFill="1" applyBorder="1" applyAlignment="1" applyProtection="1">
      <alignment horizontal="right"/>
    </xf>
    <xf numFmtId="2" fontId="3" fillId="0" borderId="0" xfId="0" applyNumberFormat="1" applyFont="1" applyFill="1" applyBorder="1" applyAlignment="1">
      <alignment horizontal="left" vertical="top" wrapText="1"/>
    </xf>
    <xf numFmtId="49" fontId="24" fillId="0" borderId="2" xfId="0" applyNumberFormat="1" applyFont="1" applyFill="1" applyBorder="1" applyAlignment="1" applyProtection="1">
      <alignment horizontal="right" vertical="top"/>
    </xf>
    <xf numFmtId="0" fontId="35" fillId="0" borderId="0" xfId="0" applyFont="1" applyFill="1" applyBorder="1" applyAlignment="1">
      <alignment horizontal="right" vertical="top"/>
    </xf>
    <xf numFmtId="49" fontId="36" fillId="0" borderId="0" xfId="0" applyNumberFormat="1" applyFont="1" applyFill="1" applyBorder="1" applyAlignment="1">
      <alignment horizontal="right" vertical="top"/>
    </xf>
    <xf numFmtId="49" fontId="0" fillId="0" borderId="2" xfId="0" applyNumberFormat="1" applyBorder="1" applyAlignment="1">
      <alignment horizontal="right" vertical="top"/>
    </xf>
    <xf numFmtId="49" fontId="13" fillId="0" borderId="7" xfId="0" applyNumberFormat="1" applyFont="1" applyBorder="1" applyAlignment="1">
      <alignment horizontal="right" vertical="top"/>
    </xf>
    <xf numFmtId="49" fontId="3" fillId="0" borderId="2" xfId="0" applyNumberFormat="1" applyFont="1" applyBorder="1" applyAlignment="1">
      <alignment horizontal="right" vertical="top"/>
    </xf>
    <xf numFmtId="2" fontId="34" fillId="0" borderId="0" xfId="0" applyNumberFormat="1" applyFont="1" applyAlignment="1">
      <alignment vertical="top" wrapText="1"/>
    </xf>
    <xf numFmtId="0" fontId="38" fillId="0" borderId="0" xfId="0" applyFont="1" applyAlignment="1">
      <alignment horizontal="left"/>
    </xf>
    <xf numFmtId="165" fontId="39" fillId="0" borderId="0" xfId="0" applyNumberFormat="1" applyFont="1" applyAlignment="1">
      <alignment vertical="top"/>
    </xf>
    <xf numFmtId="2" fontId="39" fillId="0" borderId="0" xfId="0" applyNumberFormat="1" applyFont="1" applyAlignment="1">
      <alignment horizontal="left" vertical="top"/>
    </xf>
    <xf numFmtId="2" fontId="39" fillId="0" borderId="24" xfId="0" applyNumberFormat="1" applyFont="1" applyBorder="1" applyAlignment="1">
      <alignment horizontal="left" vertical="top"/>
    </xf>
    <xf numFmtId="49" fontId="39" fillId="0" borderId="24" xfId="0" applyNumberFormat="1" applyFont="1" applyBorder="1" applyAlignment="1">
      <alignment vertical="top"/>
    </xf>
    <xf numFmtId="165" fontId="39" fillId="0" borderId="24" xfId="0" applyNumberFormat="1" applyFont="1" applyBorder="1" applyAlignment="1">
      <alignment vertical="top"/>
    </xf>
    <xf numFmtId="2" fontId="40" fillId="0" borderId="0" xfId="0" applyNumberFormat="1" applyFont="1" applyAlignment="1">
      <alignment horizontal="right" vertical="top"/>
    </xf>
    <xf numFmtId="49" fontId="41" fillId="0" borderId="0" xfId="0" applyNumberFormat="1" applyFont="1"/>
    <xf numFmtId="165" fontId="41" fillId="0" borderId="0" xfId="0" applyNumberFormat="1" applyFont="1"/>
    <xf numFmtId="49" fontId="42" fillId="0" borderId="0" xfId="0" applyNumberFormat="1" applyFont="1"/>
    <xf numFmtId="164" fontId="41" fillId="0" borderId="0" xfId="0" applyNumberFormat="1" applyFont="1"/>
    <xf numFmtId="49" fontId="40" fillId="0" borderId="25" xfId="0" applyNumberFormat="1" applyFont="1" applyBorder="1"/>
    <xf numFmtId="164" fontId="41" fillId="0" borderId="25" xfId="0" applyNumberFormat="1" applyFont="1" applyBorder="1"/>
    <xf numFmtId="165" fontId="41" fillId="0" borderId="0" xfId="0" applyNumberFormat="1" applyFont="1" applyAlignment="1">
      <alignment horizontal="right"/>
    </xf>
    <xf numFmtId="49" fontId="44" fillId="0" borderId="0" xfId="0" applyNumberFormat="1" applyFont="1"/>
    <xf numFmtId="165" fontId="44" fillId="0" borderId="0" xfId="0" applyNumberFormat="1" applyFont="1"/>
    <xf numFmtId="164" fontId="44" fillId="0" borderId="0" xfId="0" applyNumberFormat="1" applyFont="1"/>
    <xf numFmtId="49" fontId="45" fillId="0" borderId="0" xfId="0" applyNumberFormat="1" applyFont="1"/>
    <xf numFmtId="49" fontId="46" fillId="0" borderId="20" xfId="0" applyNumberFormat="1" applyFont="1" applyBorder="1"/>
    <xf numFmtId="49" fontId="46" fillId="0" borderId="26" xfId="0" applyNumberFormat="1" applyFont="1" applyBorder="1"/>
    <xf numFmtId="164" fontId="44" fillId="0" borderId="21" xfId="0" applyNumberFormat="1" applyFont="1" applyBorder="1"/>
    <xf numFmtId="49" fontId="45" fillId="0" borderId="11" xfId="0" applyNumberFormat="1" applyFont="1" applyBorder="1"/>
    <xf numFmtId="165" fontId="44" fillId="0" borderId="11" xfId="0" applyNumberFormat="1" applyFont="1" applyBorder="1"/>
    <xf numFmtId="164" fontId="44" fillId="0" borderId="11" xfId="0" applyNumberFormat="1" applyFont="1" applyBorder="1"/>
    <xf numFmtId="0" fontId="48" fillId="0" borderId="0" xfId="0" applyFont="1" applyProtection="1">
      <protection locked="0"/>
    </xf>
    <xf numFmtId="0" fontId="48" fillId="0" borderId="11" xfId="0" applyFont="1" applyBorder="1" applyAlignment="1" applyProtection="1">
      <alignment horizontal="center" vertical="top" wrapText="1"/>
      <protection locked="0"/>
    </xf>
    <xf numFmtId="0" fontId="48" fillId="0" borderId="0" xfId="0" applyFont="1" applyAlignment="1" applyProtection="1">
      <alignment vertical="top" wrapText="1"/>
      <protection locked="0"/>
    </xf>
    <xf numFmtId="0" fontId="0" fillId="0" borderId="23" xfId="0" applyBorder="1"/>
    <xf numFmtId="0" fontId="48" fillId="0" borderId="0" xfId="0" applyFont="1" applyAlignment="1" applyProtection="1">
      <alignment horizontal="center"/>
      <protection locked="0"/>
    </xf>
    <xf numFmtId="0" fontId="48" fillId="0" borderId="0" xfId="0" applyFont="1" applyAlignment="1" applyProtection="1">
      <alignment horizontal="center" vertical="top" wrapText="1"/>
      <protection locked="0"/>
    </xf>
    <xf numFmtId="14" fontId="0" fillId="0" borderId="23" xfId="0" applyNumberFormat="1" applyBorder="1"/>
    <xf numFmtId="165" fontId="39" fillId="0" borderId="0" xfId="0" applyNumberFormat="1" applyFont="1" applyAlignment="1">
      <alignment vertical="top" wrapText="1"/>
    </xf>
    <xf numFmtId="2" fontId="39" fillId="0" borderId="0" xfId="0" applyNumberFormat="1" applyFont="1" applyAlignment="1">
      <alignment vertical="top" wrapText="1"/>
    </xf>
    <xf numFmtId="165" fontId="49" fillId="0" borderId="0" xfId="0" applyNumberFormat="1" applyFont="1" applyAlignment="1">
      <alignment vertical="top" wrapText="1"/>
    </xf>
    <xf numFmtId="0" fontId="50" fillId="0" borderId="0" xfId="0" applyFont="1" applyAlignment="1">
      <alignment horizontal="right" vertical="top"/>
    </xf>
    <xf numFmtId="0" fontId="50" fillId="0" borderId="0" xfId="0" applyFont="1" applyAlignment="1">
      <alignment horizontal="left" vertical="top"/>
    </xf>
    <xf numFmtId="49" fontId="40" fillId="0" borderId="23" xfId="0" applyNumberFormat="1" applyFont="1" applyBorder="1"/>
    <xf numFmtId="2" fontId="53" fillId="0" borderId="0" xfId="0" applyNumberFormat="1" applyFont="1" applyBorder="1" applyAlignment="1">
      <alignment horizontal="right" vertical="top"/>
    </xf>
    <xf numFmtId="49" fontId="43" fillId="0" borderId="0" xfId="0" applyNumberFormat="1" applyFont="1" applyBorder="1"/>
    <xf numFmtId="165" fontId="41" fillId="0" borderId="0" xfId="0" applyNumberFormat="1" applyFont="1" applyBorder="1"/>
    <xf numFmtId="164" fontId="41" fillId="0" borderId="0" xfId="0" applyNumberFormat="1" applyFont="1" applyBorder="1"/>
    <xf numFmtId="49" fontId="51" fillId="0" borderId="0" xfId="0" applyNumberFormat="1" applyFont="1" applyBorder="1" applyAlignment="1">
      <alignment horizontal="right"/>
    </xf>
    <xf numFmtId="2" fontId="52" fillId="0" borderId="0" xfId="0" applyNumberFormat="1" applyFont="1" applyBorder="1" applyAlignment="1">
      <alignment horizontal="left"/>
    </xf>
    <xf numFmtId="2" fontId="34" fillId="0" borderId="0" xfId="0" applyNumberFormat="1" applyFont="1" applyBorder="1" applyAlignment="1"/>
    <xf numFmtId="49" fontId="34" fillId="0" borderId="0" xfId="0" applyNumberFormat="1" applyFont="1" applyBorder="1" applyAlignment="1">
      <alignment horizontal="right"/>
    </xf>
    <xf numFmtId="2" fontId="40" fillId="0" borderId="0" xfId="0" applyNumberFormat="1" applyFont="1" applyBorder="1" applyAlignment="1">
      <alignment horizontal="right" vertical="top"/>
    </xf>
    <xf numFmtId="49" fontId="41" fillId="0" borderId="0" xfId="0" applyNumberFormat="1" applyFont="1" applyBorder="1"/>
    <xf numFmtId="164" fontId="20" fillId="0" borderId="0" xfId="0" applyNumberFormat="1" applyFont="1" applyAlignment="1">
      <alignment horizontal="right"/>
    </xf>
    <xf numFmtId="2" fontId="54" fillId="0" borderId="8" xfId="0" applyNumberFormat="1" applyFont="1" applyFill="1" applyBorder="1" applyAlignment="1">
      <alignment horizontal="left" vertical="top"/>
    </xf>
    <xf numFmtId="4" fontId="36" fillId="0" borderId="18" xfId="0" applyNumberFormat="1" applyFont="1" applyBorder="1" applyAlignment="1">
      <alignment horizontal="center" vertical="center"/>
    </xf>
    <xf numFmtId="4" fontId="36" fillId="0" borderId="18" xfId="0" applyNumberFormat="1" applyFont="1" applyBorder="1" applyAlignment="1">
      <alignment horizontal="left" vertical="center"/>
    </xf>
    <xf numFmtId="4" fontId="36" fillId="0" borderId="18" xfId="0" applyNumberFormat="1" applyFont="1" applyBorder="1" applyAlignment="1">
      <alignment horizontal="right" vertical="center"/>
    </xf>
    <xf numFmtId="4" fontId="30" fillId="0" borderId="0" xfId="0" applyNumberFormat="1" applyFont="1" applyFill="1" applyBorder="1" applyAlignment="1" applyProtection="1">
      <alignment vertical="center"/>
      <protection locked="0"/>
    </xf>
    <xf numFmtId="0" fontId="55" fillId="0" borderId="0" xfId="0" applyFont="1" applyAlignment="1">
      <alignment vertical="top" wrapText="1"/>
    </xf>
    <xf numFmtId="49" fontId="12" fillId="0" borderId="0" xfId="0" applyNumberFormat="1" applyFont="1" applyBorder="1" applyAlignment="1">
      <alignment horizontal="left" vertical="top"/>
    </xf>
    <xf numFmtId="2" fontId="3" fillId="0" borderId="0" xfId="0" applyNumberFormat="1" applyFont="1" applyBorder="1" applyAlignment="1">
      <alignment horizontal="left" vertical="justify" wrapText="1"/>
    </xf>
    <xf numFmtId="2" fontId="2" fillId="0" borderId="3" xfId="0" applyNumberFormat="1" applyFont="1" applyBorder="1" applyAlignment="1">
      <alignment horizontal="left" vertical="justify" wrapText="1"/>
    </xf>
    <xf numFmtId="49" fontId="2" fillId="0" borderId="2" xfId="0" applyNumberFormat="1" applyFont="1" applyBorder="1" applyAlignment="1">
      <alignment horizontal="right" vertical="top"/>
    </xf>
    <xf numFmtId="0" fontId="2" fillId="0" borderId="0" xfId="0" applyFont="1"/>
    <xf numFmtId="2" fontId="0" fillId="0" borderId="0" xfId="0" applyNumberFormat="1" applyFont="1" applyFill="1" applyBorder="1" applyAlignment="1">
      <alignment horizontal="right"/>
    </xf>
    <xf numFmtId="2" fontId="13" fillId="0" borderId="0" xfId="0" applyNumberFormat="1" applyFont="1" applyFill="1" applyBorder="1" applyAlignment="1" applyProtection="1">
      <alignment horizontal="right"/>
    </xf>
    <xf numFmtId="49" fontId="1" fillId="0" borderId="0" xfId="0" applyNumberFormat="1" applyFont="1" applyFill="1" applyBorder="1" applyAlignment="1">
      <alignment horizontal="right" vertical="top"/>
    </xf>
    <xf numFmtId="4" fontId="0" fillId="0" borderId="0" xfId="0" applyNumberFormat="1" applyFill="1" applyAlignment="1">
      <alignment vertical="top"/>
    </xf>
    <xf numFmtId="49" fontId="0" fillId="0" borderId="0" xfId="0" applyNumberFormat="1" applyBorder="1" applyAlignment="1">
      <alignment horizontal="right" vertical="top"/>
    </xf>
    <xf numFmtId="2" fontId="0" fillId="0" borderId="0" xfId="0" applyNumberFormat="1" applyBorder="1" applyAlignment="1">
      <alignment horizontal="left" vertical="justify" wrapText="1"/>
    </xf>
    <xf numFmtId="0" fontId="48" fillId="0" borderId="27" xfId="0" applyFont="1" applyBorder="1" applyAlignment="1" applyProtection="1">
      <alignment horizontal="center" vertical="top" wrapText="1"/>
      <protection locked="0"/>
    </xf>
    <xf numFmtId="0" fontId="0" fillId="0" borderId="27" xfId="0" applyBorder="1"/>
    <xf numFmtId="0" fontId="48" fillId="0" borderId="11" xfId="0" applyFont="1" applyBorder="1" applyAlignment="1" applyProtection="1">
      <alignment horizontal="center" vertical="top" wrapText="1"/>
      <protection locked="0"/>
    </xf>
    <xf numFmtId="0" fontId="48" fillId="0" borderId="0" xfId="0" applyFont="1" applyAlignment="1" applyProtection="1">
      <alignment horizontal="center" vertical="top" wrapText="1"/>
      <protection locked="0"/>
    </xf>
    <xf numFmtId="4" fontId="3" fillId="0" borderId="0" xfId="0" applyNumberFormat="1" applyFont="1" applyAlignment="1">
      <alignment horizontal="left" vertical="top" wrapText="1"/>
    </xf>
    <xf numFmtId="4" fontId="0" fillId="0" borderId="0" xfId="0" applyNumberFormat="1" applyAlignment="1">
      <alignment horizontal="left" vertical="top" wrapText="1"/>
    </xf>
    <xf numFmtId="4" fontId="0" fillId="0" borderId="0" xfId="0" applyNumberFormat="1" applyAlignment="1">
      <alignment horizontal="left" wrapText="1"/>
    </xf>
    <xf numFmtId="0" fontId="0" fillId="0" borderId="0" xfId="0" applyAlignment="1">
      <alignment horizontal="left" wrapText="1"/>
    </xf>
  </cellXfs>
  <cellStyles count="1">
    <cellStyle name="Navadno" xfId="0" builtinId="0"/>
  </cellStyles>
  <dxfs count="27">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b val="0"/>
        <i val="0"/>
        <strike val="0"/>
        <u val="none"/>
        <sz val="10"/>
        <color theme="0"/>
        <name val="Arial CE"/>
        <family val="2"/>
        <scheme val="none"/>
      </font>
    </dxf>
    <dxf>
      <font>
        <b val="0"/>
        <i val="0"/>
        <strike val="0"/>
        <u val="none"/>
        <sz val="10"/>
        <color theme="0"/>
        <name val="Arial CE"/>
        <family val="2"/>
        <scheme val="none"/>
      </font>
    </dxf>
    <dxf>
      <font>
        <b val="0"/>
        <i val="0"/>
        <strike val="0"/>
        <u val="none"/>
        <sz val="10"/>
        <color theme="0"/>
        <name val="Arial CE"/>
        <scheme val="none"/>
      </font>
    </dxf>
    <dxf>
      <font>
        <b val="0"/>
        <i val="0"/>
        <strike val="0"/>
        <u val="none"/>
        <sz val="10"/>
        <color theme="0"/>
        <name val="Arial CE"/>
        <scheme val="none"/>
      </font>
    </dxf>
    <dxf>
      <font>
        <color theme="0"/>
      </font>
    </dxf>
    <dxf>
      <font>
        <b val="0"/>
        <i val="0"/>
        <strike val="0"/>
        <u val="none"/>
        <sz val="10"/>
        <color theme="0"/>
        <name val="Arial CE"/>
        <scheme val="none"/>
      </font>
    </dxf>
    <dxf>
      <font>
        <b val="0"/>
        <i val="0"/>
        <strike val="0"/>
        <u val="none"/>
        <sz val="10"/>
        <color theme="0"/>
        <name val="Arial CE"/>
        <scheme val="none"/>
      </font>
    </dxf>
    <dxf>
      <font>
        <b val="0"/>
        <i val="0"/>
        <strike val="0"/>
        <u val="none"/>
        <sz val="10"/>
        <color theme="0"/>
        <name val="Arial CE"/>
        <family val="2"/>
        <scheme val="none"/>
      </font>
    </dxf>
    <dxf>
      <font>
        <b val="0"/>
        <i val="0"/>
        <strike val="0"/>
        <u val="none"/>
        <sz val="10"/>
        <color theme="0"/>
        <name val="Arial CE"/>
        <family val="2"/>
        <scheme val="none"/>
      </font>
    </dxf>
    <dxf>
      <font>
        <b val="0"/>
        <i val="0"/>
        <strike val="0"/>
        <u val="none"/>
        <sz val="10"/>
        <color theme="0"/>
        <name val="Arial CE"/>
        <family val="2"/>
        <scheme val="none"/>
      </font>
    </dxf>
    <dxf>
      <font>
        <color theme="0"/>
      </font>
    </dxf>
    <dxf>
      <font>
        <color theme="0"/>
      </font>
    </dxf>
    <dxf>
      <font>
        <b val="0"/>
        <i val="0"/>
        <strike val="0"/>
        <u val="none"/>
        <sz val="10"/>
        <color theme="0"/>
        <name val="Arial CE"/>
        <family val="2"/>
        <scheme val="none"/>
      </font>
    </dxf>
    <dxf>
      <font>
        <b val="0"/>
        <i val="0"/>
        <strike val="0"/>
        <u val="none"/>
        <sz val="10"/>
        <color theme="0"/>
        <name val="Arial CE"/>
        <family val="2"/>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02FEA-B488-4930-9BBD-200C27E55464}">
  <dimension ref="A1:E32"/>
  <sheetViews>
    <sheetView tabSelected="1" workbookViewId="0">
      <selection activeCell="G21" sqref="G21"/>
    </sheetView>
  </sheetViews>
  <sheetFormatPr defaultRowHeight="14.4"/>
  <cols>
    <col min="1" max="1" width="12.33203125" customWidth="1"/>
    <col min="2" max="2" width="50.21875" customWidth="1"/>
    <col min="4" max="4" width="14.88671875" customWidth="1"/>
  </cols>
  <sheetData>
    <row r="1" spans="1:5">
      <c r="A1" s="188" t="s">
        <v>193</v>
      </c>
    </row>
    <row r="3" spans="1:5" ht="20.399999999999999" customHeight="1">
      <c r="A3" s="221" t="s">
        <v>154</v>
      </c>
      <c r="B3" s="219" t="s">
        <v>166</v>
      </c>
      <c r="C3" s="219"/>
      <c r="D3" s="189"/>
    </row>
    <row r="4" spans="1:5" ht="51.6" customHeight="1">
      <c r="A4" s="190" t="s">
        <v>155</v>
      </c>
      <c r="B4" s="220" t="s">
        <v>194</v>
      </c>
      <c r="C4" s="220"/>
      <c r="D4" s="220"/>
    </row>
    <row r="5" spans="1:5">
      <c r="A5" s="191"/>
      <c r="B5" s="192"/>
      <c r="C5" s="193"/>
      <c r="D5" s="193"/>
    </row>
    <row r="6" spans="1:5">
      <c r="A6" s="194"/>
      <c r="B6" s="195"/>
      <c r="C6" s="196"/>
      <c r="D6" s="196"/>
      <c r="E6" s="196"/>
    </row>
    <row r="7" spans="1:5" ht="18">
      <c r="A7" s="194"/>
      <c r="B7" s="197" t="s">
        <v>169</v>
      </c>
      <c r="C7" s="196"/>
      <c r="D7" s="196"/>
      <c r="E7" s="196"/>
    </row>
    <row r="8" spans="1:5" ht="18">
      <c r="A8" s="194"/>
      <c r="B8" s="197"/>
      <c r="C8" s="196"/>
      <c r="D8" s="196"/>
      <c r="E8" s="196"/>
    </row>
    <row r="9" spans="1:5" ht="15.6">
      <c r="A9" s="225" t="s">
        <v>156</v>
      </c>
      <c r="B9" s="226" t="s">
        <v>157</v>
      </c>
      <c r="C9" s="227"/>
      <c r="D9" s="228"/>
      <c r="E9" s="196"/>
    </row>
    <row r="10" spans="1:5">
      <c r="A10" s="229" t="s">
        <v>0</v>
      </c>
      <c r="B10" s="230" t="s">
        <v>1</v>
      </c>
      <c r="C10" s="227"/>
      <c r="D10" s="228">
        <f>'GO dela-zah.krilo stavbe DŠD'!F11</f>
        <v>0</v>
      </c>
      <c r="E10" s="196"/>
    </row>
    <row r="11" spans="1:5">
      <c r="A11" s="229" t="s">
        <v>61</v>
      </c>
      <c r="B11" s="230" t="s">
        <v>4</v>
      </c>
      <c r="C11" s="227"/>
      <c r="D11" s="228">
        <f>'GO dela-zah.krilo stavbe DŠD'!F36</f>
        <v>0</v>
      </c>
      <c r="E11" s="196"/>
    </row>
    <row r="12" spans="1:5">
      <c r="A12" s="229" t="s">
        <v>67</v>
      </c>
      <c r="B12" s="230" t="s">
        <v>190</v>
      </c>
      <c r="C12" s="227"/>
      <c r="D12" s="228">
        <f>'GO dela-zah.krilo stavbe DŠD'!F106</f>
        <v>0</v>
      </c>
      <c r="E12" s="196"/>
    </row>
    <row r="13" spans="1:5">
      <c r="A13" s="229" t="s">
        <v>68</v>
      </c>
      <c r="B13" s="231" t="s">
        <v>119</v>
      </c>
      <c r="C13" s="227"/>
      <c r="D13" s="228">
        <f>'GO dela-zah.krilo stavbe DŠD'!F142</f>
        <v>0</v>
      </c>
      <c r="E13" s="196"/>
    </row>
    <row r="14" spans="1:5">
      <c r="A14" s="232" t="s">
        <v>69</v>
      </c>
      <c r="B14" s="231" t="s">
        <v>144</v>
      </c>
      <c r="C14" s="227"/>
      <c r="D14" s="228">
        <f>'GO dela-zah.krilo stavbe DŠD'!F169</f>
        <v>0</v>
      </c>
      <c r="E14" s="196"/>
    </row>
    <row r="15" spans="1:5">
      <c r="A15" s="233"/>
      <c r="B15" s="234"/>
      <c r="C15" s="234"/>
      <c r="D15" s="228"/>
      <c r="E15" s="196"/>
    </row>
    <row r="16" spans="1:5" ht="15.6">
      <c r="A16" s="225" t="s">
        <v>158</v>
      </c>
      <c r="B16" s="226" t="s">
        <v>178</v>
      </c>
      <c r="C16" s="227"/>
      <c r="D16" s="228">
        <f>'Strelovod osred. dela stavbe '!F59</f>
        <v>0</v>
      </c>
      <c r="E16" s="196"/>
    </row>
    <row r="17" spans="1:5" ht="15" thickBot="1">
      <c r="A17" s="194"/>
      <c r="B17" s="224"/>
      <c r="C17" s="196"/>
      <c r="D17" s="196"/>
      <c r="E17" s="196"/>
    </row>
    <row r="18" spans="1:5" ht="15.6" thickTop="1" thickBot="1">
      <c r="A18" s="201"/>
      <c r="B18" s="199" t="s">
        <v>170</v>
      </c>
      <c r="C18" s="199"/>
      <c r="D18" s="200">
        <f>D10+D11+D12+D13+D14+D16</f>
        <v>0</v>
      </c>
      <c r="E18" s="196"/>
    </row>
    <row r="19" spans="1:5" ht="15" thickTop="1">
      <c r="A19" s="194"/>
      <c r="B19" s="195"/>
      <c r="C19" s="195"/>
      <c r="D19" s="198"/>
      <c r="E19" s="196"/>
    </row>
    <row r="20" spans="1:5">
      <c r="A20" s="194"/>
      <c r="B20" s="202" t="s">
        <v>185</v>
      </c>
      <c r="C20" s="203"/>
      <c r="D20" s="204">
        <f>D18*0.095</f>
        <v>0</v>
      </c>
      <c r="E20" s="196"/>
    </row>
    <row r="21" spans="1:5" ht="15" thickBot="1">
      <c r="A21" s="194"/>
      <c r="B21" s="205"/>
      <c r="C21" s="203"/>
      <c r="D21" s="204"/>
      <c r="E21" s="196"/>
    </row>
    <row r="22" spans="1:5" ht="18.600000000000001" thickBot="1">
      <c r="A22" s="194"/>
      <c r="B22" s="206" t="s">
        <v>171</v>
      </c>
      <c r="C22" s="207"/>
      <c r="D22" s="208">
        <f>D20+D18</f>
        <v>0</v>
      </c>
      <c r="E22" s="196"/>
    </row>
    <row r="23" spans="1:5">
      <c r="A23" s="194"/>
      <c r="B23" s="209"/>
      <c r="C23" s="210"/>
      <c r="D23" s="211"/>
      <c r="E23" s="196"/>
    </row>
    <row r="24" spans="1:5">
      <c r="B24" s="212"/>
      <c r="C24" s="256" t="s">
        <v>159</v>
      </c>
      <c r="D24" s="256"/>
      <c r="E24" s="256"/>
    </row>
    <row r="25" spans="1:5" ht="15" thickBot="1">
      <c r="B25" s="212"/>
      <c r="C25" s="253"/>
      <c r="D25" s="253"/>
      <c r="E25" s="253"/>
    </row>
    <row r="26" spans="1:5">
      <c r="B26" s="212"/>
      <c r="C26" s="213"/>
      <c r="D26" s="213"/>
      <c r="E26" s="213"/>
    </row>
    <row r="27" spans="1:5" ht="15" thickBot="1">
      <c r="A27" t="s">
        <v>160</v>
      </c>
      <c r="B27" s="214" t="s">
        <v>161</v>
      </c>
      <c r="C27" s="253"/>
      <c r="D27" s="253"/>
      <c r="E27" s="253"/>
    </row>
    <row r="28" spans="1:5" ht="15" thickBot="1">
      <c r="A28" s="215"/>
      <c r="B28" s="216" t="s">
        <v>162</v>
      </c>
      <c r="C28" s="255" t="s">
        <v>163</v>
      </c>
      <c r="D28" s="255"/>
      <c r="E28" s="255"/>
    </row>
    <row r="29" spans="1:5" ht="15" thickTop="1">
      <c r="B29" s="216"/>
      <c r="C29" s="217"/>
      <c r="D29" s="217"/>
      <c r="E29" s="217"/>
    </row>
    <row r="30" spans="1:5" ht="15" thickBot="1">
      <c r="A30" t="s">
        <v>164</v>
      </c>
      <c r="B30" s="212"/>
      <c r="C30" s="253" t="s">
        <v>161</v>
      </c>
      <c r="D30" s="254"/>
      <c r="E30" s="254"/>
    </row>
    <row r="31" spans="1:5" ht="15" thickBot="1">
      <c r="A31" s="218"/>
      <c r="C31" s="255" t="s">
        <v>165</v>
      </c>
      <c r="D31" s="255"/>
      <c r="E31" s="255"/>
    </row>
    <row r="32" spans="1:5" ht="15" thickTop="1"/>
  </sheetData>
  <protectedRanges>
    <protectedRange sqref="A20:A23 A19:E19 E20:E23 D9:D18" name="Obseg1"/>
  </protectedRanges>
  <mergeCells count="6">
    <mergeCell ref="C30:E30"/>
    <mergeCell ref="C31:E31"/>
    <mergeCell ref="C24:E24"/>
    <mergeCell ref="C25:E25"/>
    <mergeCell ref="C27:E27"/>
    <mergeCell ref="C28:E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69"/>
  <sheetViews>
    <sheetView topLeftCell="A21" zoomScale="90" zoomScaleNormal="90" zoomScaleSheetLayoutView="90" workbookViewId="0">
      <selection activeCell="E15" sqref="E15"/>
    </sheetView>
  </sheetViews>
  <sheetFormatPr defaultColWidth="9" defaultRowHeight="14.4"/>
  <cols>
    <col min="1" max="1" width="6.88671875" style="18" customWidth="1"/>
    <col min="2" max="2" width="60.5546875" style="85" customWidth="1"/>
    <col min="3" max="4" width="13.21875" style="21" customWidth="1"/>
    <col min="5" max="5" width="12.21875" style="21" customWidth="1"/>
    <col min="6" max="6" width="13.44140625" style="21" customWidth="1"/>
    <col min="9" max="9" width="9.6640625"/>
  </cols>
  <sheetData>
    <row r="1" spans="1:8" ht="25.2">
      <c r="A1" s="32" t="s">
        <v>49</v>
      </c>
      <c r="B1" s="34" t="s">
        <v>179</v>
      </c>
    </row>
    <row r="2" spans="1:8">
      <c r="A2" s="16"/>
      <c r="B2" s="30"/>
    </row>
    <row r="3" spans="1:8">
      <c r="A3" s="16"/>
      <c r="B3" s="34" t="s">
        <v>50</v>
      </c>
    </row>
    <row r="4" spans="1:8" ht="25.2">
      <c r="A4" s="16"/>
      <c r="B4" s="241" t="s">
        <v>182</v>
      </c>
    </row>
    <row r="5" spans="1:8">
      <c r="A5" s="237" t="s">
        <v>55</v>
      </c>
      <c r="B5" s="238" t="s">
        <v>172</v>
      </c>
      <c r="C5" s="237" t="s">
        <v>173</v>
      </c>
      <c r="D5" s="237" t="s">
        <v>174</v>
      </c>
      <c r="E5" s="237" t="s">
        <v>175</v>
      </c>
      <c r="F5" s="239" t="s">
        <v>176</v>
      </c>
    </row>
    <row r="6" spans="1:8" ht="18">
      <c r="A6" s="222" t="s">
        <v>167</v>
      </c>
      <c r="B6" s="223" t="s">
        <v>168</v>
      </c>
    </row>
    <row r="8" spans="1:8" ht="15.6">
      <c r="A8" s="61" t="s">
        <v>0</v>
      </c>
      <c r="B8" s="81" t="s">
        <v>1</v>
      </c>
    </row>
    <row r="9" spans="1:8" ht="409.2" customHeight="1">
      <c r="A9" s="62" t="s">
        <v>2</v>
      </c>
      <c r="B9" s="42" t="s">
        <v>108</v>
      </c>
      <c r="C9" s="100"/>
      <c r="D9" s="101"/>
      <c r="E9" s="102"/>
      <c r="F9" s="103"/>
    </row>
    <row r="10" spans="1:8">
      <c r="A10" s="63"/>
      <c r="B10" s="82"/>
      <c r="C10" s="104" t="s">
        <v>3</v>
      </c>
      <c r="D10" s="105">
        <v>1</v>
      </c>
      <c r="E10" s="106">
        <v>0</v>
      </c>
      <c r="F10" s="51">
        <f>D10*E10</f>
        <v>0</v>
      </c>
      <c r="G10" s="44"/>
      <c r="H10" s="43"/>
    </row>
    <row r="11" spans="1:8" ht="15.6">
      <c r="A11" s="64"/>
      <c r="B11" s="83" t="s">
        <v>188</v>
      </c>
      <c r="C11" s="95"/>
      <c r="D11" s="95"/>
      <c r="E11" s="95"/>
      <c r="F11" s="107">
        <f>SUM(F10)</f>
        <v>0</v>
      </c>
    </row>
    <row r="12" spans="1:8" ht="15.6">
      <c r="A12" s="65"/>
      <c r="B12" s="84"/>
      <c r="C12" s="96"/>
      <c r="D12" s="96"/>
      <c r="E12" s="96"/>
      <c r="F12" s="96"/>
    </row>
    <row r="13" spans="1:8" ht="15.6">
      <c r="A13" s="61" t="s">
        <v>61</v>
      </c>
      <c r="B13" s="81" t="s">
        <v>4</v>
      </c>
    </row>
    <row r="14" spans="1:8" ht="118.8">
      <c r="A14" s="62" t="s">
        <v>2</v>
      </c>
      <c r="B14" s="52" t="s">
        <v>5</v>
      </c>
      <c r="C14" s="100"/>
      <c r="D14" s="101"/>
      <c r="E14" s="100"/>
      <c r="F14" s="103"/>
    </row>
    <row r="15" spans="1:8">
      <c r="A15" s="63"/>
      <c r="B15" s="82"/>
      <c r="C15" s="108" t="s">
        <v>56</v>
      </c>
      <c r="D15" s="109">
        <v>12</v>
      </c>
      <c r="E15" s="106"/>
      <c r="F15" s="51">
        <f>D15*E15</f>
        <v>0</v>
      </c>
    </row>
    <row r="16" spans="1:8" ht="66">
      <c r="A16" s="62" t="s">
        <v>6</v>
      </c>
      <c r="B16" s="53" t="s">
        <v>7</v>
      </c>
      <c r="C16" s="100"/>
      <c r="D16" s="101"/>
      <c r="E16" s="100"/>
      <c r="F16" s="103"/>
    </row>
    <row r="17" spans="1:6">
      <c r="A17" s="63"/>
      <c r="B17" s="82"/>
      <c r="C17" s="110" t="s">
        <v>56</v>
      </c>
      <c r="D17" s="109">
        <v>28</v>
      </c>
      <c r="E17" s="106"/>
      <c r="F17" s="51">
        <f>D17*E17</f>
        <v>0</v>
      </c>
    </row>
    <row r="18" spans="1:6">
      <c r="A18" s="66"/>
    </row>
    <row r="19" spans="1:6" ht="79.2">
      <c r="A19" s="67" t="s">
        <v>9</v>
      </c>
      <c r="B19" s="54" t="s">
        <v>10</v>
      </c>
      <c r="C19" s="111"/>
      <c r="D19" s="112"/>
      <c r="E19" s="111"/>
      <c r="F19" s="113"/>
    </row>
    <row r="20" spans="1:6">
      <c r="A20" s="68"/>
      <c r="B20" s="55" t="s">
        <v>11</v>
      </c>
      <c r="C20" s="114" t="s">
        <v>12</v>
      </c>
      <c r="D20" s="115">
        <v>50</v>
      </c>
      <c r="E20" s="106"/>
      <c r="F20" s="51">
        <f>D20*E20</f>
        <v>0</v>
      </c>
    </row>
    <row r="21" spans="1:6">
      <c r="A21" s="68"/>
      <c r="B21" s="55" t="s">
        <v>13</v>
      </c>
      <c r="C21" s="114" t="s">
        <v>12</v>
      </c>
      <c r="D21" s="115">
        <v>70</v>
      </c>
      <c r="E21" s="106"/>
      <c r="F21" s="51">
        <f>D21*E21</f>
        <v>0</v>
      </c>
    </row>
    <row r="22" spans="1:6" ht="27" customHeight="1">
      <c r="A22" s="68"/>
      <c r="B22" s="1" t="s">
        <v>14</v>
      </c>
      <c r="C22" s="114" t="s">
        <v>12</v>
      </c>
      <c r="D22" s="115">
        <v>50</v>
      </c>
      <c r="E22" s="106"/>
      <c r="F22" s="51">
        <f>D22*E22</f>
        <v>0</v>
      </c>
    </row>
    <row r="23" spans="1:6" ht="26.4">
      <c r="A23" s="66"/>
      <c r="B23" s="1" t="s">
        <v>15</v>
      </c>
      <c r="C23" s="114" t="s">
        <v>12</v>
      </c>
      <c r="D23" s="115">
        <v>70</v>
      </c>
      <c r="E23" s="106"/>
      <c r="F23" s="51">
        <f>D23*E23</f>
        <v>0</v>
      </c>
    </row>
    <row r="24" spans="1:6">
      <c r="A24" s="66"/>
    </row>
    <row r="25" spans="1:6" ht="184.8">
      <c r="A25" s="69" t="s">
        <v>16</v>
      </c>
      <c r="B25" s="46" t="s">
        <v>105</v>
      </c>
      <c r="C25" s="114" t="s">
        <v>8</v>
      </c>
      <c r="D25" s="115">
        <v>28</v>
      </c>
      <c r="E25" s="106"/>
      <c r="F25" s="51">
        <f>D25*E25</f>
        <v>0</v>
      </c>
    </row>
    <row r="26" spans="1:6" ht="18" customHeight="1">
      <c r="A26" s="70"/>
      <c r="B26" s="47"/>
    </row>
    <row r="27" spans="1:6" ht="45.6" customHeight="1">
      <c r="A27" s="70" t="s">
        <v>17</v>
      </c>
      <c r="B27" s="47" t="s">
        <v>106</v>
      </c>
      <c r="C27" s="116" t="s">
        <v>8</v>
      </c>
      <c r="D27" s="117">
        <v>4</v>
      </c>
      <c r="E27" s="106"/>
      <c r="F27" s="51">
        <f>D27*E27</f>
        <v>0</v>
      </c>
    </row>
    <row r="28" spans="1:6" ht="16.95" customHeight="1">
      <c r="A28" s="70"/>
      <c r="B28" s="47"/>
      <c r="C28" s="118"/>
      <c r="D28" s="119"/>
      <c r="E28" s="120"/>
      <c r="F28" s="121"/>
    </row>
    <row r="29" spans="1:6" ht="58.8" customHeight="1">
      <c r="A29" s="181" t="s">
        <v>18</v>
      </c>
      <c r="B29" s="48" t="s">
        <v>107</v>
      </c>
      <c r="C29" s="122" t="s">
        <v>8</v>
      </c>
      <c r="D29" s="123">
        <v>2</v>
      </c>
      <c r="E29" s="106"/>
      <c r="F29" s="51">
        <f>D29*E29</f>
        <v>0</v>
      </c>
    </row>
    <row r="30" spans="1:6" ht="18" customHeight="1">
      <c r="A30" s="71"/>
      <c r="B30" s="82"/>
      <c r="C30" s="124"/>
      <c r="D30" s="124"/>
      <c r="E30" s="124"/>
      <c r="F30" s="124">
        <f>D30*E30</f>
        <v>0</v>
      </c>
    </row>
    <row r="31" spans="1:6" ht="30" customHeight="1">
      <c r="A31" s="70" t="s">
        <v>19</v>
      </c>
      <c r="B31" s="47" t="s">
        <v>109</v>
      </c>
      <c r="C31" s="122" t="s">
        <v>12</v>
      </c>
      <c r="D31" s="123">
        <v>60</v>
      </c>
      <c r="E31" s="106"/>
      <c r="F31" s="51">
        <f>D31*E31</f>
        <v>0</v>
      </c>
    </row>
    <row r="32" spans="1:6" ht="19.8" customHeight="1">
      <c r="A32" s="70"/>
      <c r="B32" s="47"/>
      <c r="C32" s="125"/>
      <c r="D32" s="125"/>
      <c r="E32" s="179"/>
      <c r="F32" s="179"/>
    </row>
    <row r="33" spans="1:6" ht="30" customHeight="1">
      <c r="A33" s="70" t="s">
        <v>143</v>
      </c>
      <c r="B33" s="47" t="s">
        <v>153</v>
      </c>
      <c r="C33" s="125" t="s">
        <v>3</v>
      </c>
      <c r="D33" s="125">
        <v>1</v>
      </c>
      <c r="E33" s="106"/>
      <c r="F33" s="51">
        <f>D33*E33</f>
        <v>0</v>
      </c>
    </row>
    <row r="34" spans="1:6" ht="18" customHeight="1">
      <c r="A34" s="70"/>
      <c r="B34" s="47"/>
      <c r="C34" s="125"/>
      <c r="D34" s="125"/>
      <c r="E34" s="126"/>
      <c r="F34" s="127"/>
    </row>
    <row r="35" spans="1:6">
      <c r="A35" s="19">
        <v>9</v>
      </c>
      <c r="B35" s="15" t="s">
        <v>59</v>
      </c>
      <c r="C35" s="22" t="s">
        <v>60</v>
      </c>
      <c r="D35" s="26">
        <v>0.1</v>
      </c>
      <c r="E35" s="49">
        <f>SUM(F15:F33)</f>
        <v>0</v>
      </c>
      <c r="F35" s="51">
        <f>D35*E35</f>
        <v>0</v>
      </c>
    </row>
    <row r="36" spans="1:6" ht="15.6">
      <c r="A36" s="64"/>
      <c r="B36" s="236" t="s">
        <v>189</v>
      </c>
      <c r="C36" s="95"/>
      <c r="D36" s="95"/>
      <c r="E36" s="95"/>
      <c r="F36" s="128">
        <f>SUM(F14:F35)</f>
        <v>0</v>
      </c>
    </row>
    <row r="37" spans="1:6" ht="15.6">
      <c r="A37" s="72"/>
      <c r="B37" s="86"/>
      <c r="C37" s="25"/>
      <c r="D37" s="25"/>
      <c r="E37" s="25"/>
      <c r="F37" s="25"/>
    </row>
    <row r="38" spans="1:6" ht="15.6">
      <c r="A38" s="61" t="s">
        <v>67</v>
      </c>
      <c r="B38" s="81" t="s">
        <v>190</v>
      </c>
      <c r="C38" s="97"/>
      <c r="D38" s="97"/>
      <c r="E38" s="97"/>
      <c r="F38" s="97"/>
    </row>
    <row r="39" spans="1:6" ht="15.6">
      <c r="A39" s="137"/>
      <c r="B39" s="87"/>
      <c r="C39" s="138"/>
      <c r="D39" s="138"/>
      <c r="E39" s="138"/>
      <c r="F39" s="138"/>
    </row>
    <row r="40" spans="1:6">
      <c r="A40" s="139" t="s">
        <v>20</v>
      </c>
      <c r="B40" s="88"/>
      <c r="C40" s="138"/>
      <c r="D40" s="138"/>
      <c r="E40" s="138"/>
      <c r="F40" s="140"/>
    </row>
    <row r="41" spans="1:6" ht="18" customHeight="1">
      <c r="A41" s="141" t="s">
        <v>21</v>
      </c>
      <c r="B41" s="89"/>
      <c r="C41" s="142"/>
      <c r="D41" s="142"/>
      <c r="E41" s="142"/>
      <c r="F41" s="143"/>
    </row>
    <row r="42" spans="1:6">
      <c r="A42" s="141" t="s">
        <v>22</v>
      </c>
      <c r="B42" s="90"/>
      <c r="C42" s="144"/>
      <c r="D42" s="144"/>
      <c r="E42" s="144"/>
      <c r="F42" s="145"/>
    </row>
    <row r="43" spans="1:6">
      <c r="A43" s="141" t="s">
        <v>23</v>
      </c>
      <c r="B43" s="90"/>
      <c r="C43" s="144"/>
      <c r="D43" s="144"/>
      <c r="E43" s="144"/>
      <c r="F43" s="145"/>
    </row>
    <row r="44" spans="1:6">
      <c r="A44" s="141" t="s">
        <v>24</v>
      </c>
      <c r="B44" s="90"/>
      <c r="C44" s="144"/>
      <c r="D44" s="144"/>
      <c r="E44" s="144"/>
      <c r="F44" s="145"/>
    </row>
    <row r="45" spans="1:6">
      <c r="A45" s="146" t="s">
        <v>116</v>
      </c>
      <c r="B45" s="90"/>
      <c r="C45" s="144"/>
      <c r="D45" s="144"/>
      <c r="E45" s="144"/>
      <c r="F45" s="145"/>
    </row>
    <row r="46" spans="1:6">
      <c r="A46" s="141"/>
      <c r="B46" s="90"/>
      <c r="C46" s="144"/>
      <c r="D46" s="144"/>
      <c r="E46" s="144"/>
      <c r="F46" s="145"/>
    </row>
    <row r="47" spans="1:6">
      <c r="A47" s="141" t="s">
        <v>25</v>
      </c>
      <c r="B47" s="90"/>
      <c r="C47" s="144"/>
      <c r="D47" s="144"/>
      <c r="E47" s="144"/>
      <c r="F47" s="145"/>
    </row>
    <row r="48" spans="1:6">
      <c r="A48" s="257" t="s">
        <v>26</v>
      </c>
      <c r="B48" s="258"/>
      <c r="C48" s="258"/>
      <c r="D48" s="258"/>
      <c r="E48" s="258"/>
      <c r="F48" s="258"/>
    </row>
    <row r="49" spans="1:6" ht="47.4" customHeight="1">
      <c r="A49" s="258"/>
      <c r="B49" s="258"/>
      <c r="C49" s="258"/>
      <c r="D49" s="258"/>
      <c r="E49" s="258"/>
      <c r="F49" s="258"/>
    </row>
    <row r="50" spans="1:6" ht="18.600000000000001" customHeight="1">
      <c r="A50" s="141" t="s">
        <v>27</v>
      </c>
      <c r="B50" s="90"/>
      <c r="C50" s="144"/>
      <c r="D50" s="144"/>
      <c r="E50" s="144"/>
      <c r="F50" s="145"/>
    </row>
    <row r="51" spans="1:6">
      <c r="A51" s="141" t="s">
        <v>28</v>
      </c>
      <c r="B51" s="90"/>
      <c r="C51" s="144"/>
      <c r="D51" s="144"/>
      <c r="E51" s="144"/>
      <c r="F51" s="145"/>
    </row>
    <row r="52" spans="1:6">
      <c r="A52" s="141" t="s">
        <v>29</v>
      </c>
      <c r="B52" s="90"/>
      <c r="C52" s="144"/>
      <c r="D52" s="144"/>
      <c r="E52" s="144"/>
      <c r="F52" s="145"/>
    </row>
    <row r="53" spans="1:6">
      <c r="A53" s="141" t="s">
        <v>30</v>
      </c>
      <c r="B53" s="90"/>
      <c r="C53" s="144"/>
      <c r="D53" s="144"/>
      <c r="E53" s="144"/>
      <c r="F53" s="145"/>
    </row>
    <row r="54" spans="1:6">
      <c r="A54" s="146" t="s">
        <v>112</v>
      </c>
      <c r="B54" s="90"/>
      <c r="C54" s="144"/>
      <c r="D54" s="144"/>
      <c r="E54" s="144"/>
      <c r="F54" s="145"/>
    </row>
    <row r="55" spans="1:6" ht="1.05" hidden="1" customHeight="1">
      <c r="A55" s="72" t="s">
        <v>32</v>
      </c>
      <c r="B55" s="90"/>
      <c r="C55" s="25"/>
      <c r="D55" s="25"/>
      <c r="E55" s="25"/>
      <c r="F55" s="98"/>
    </row>
    <row r="56" spans="1:6" ht="1.95" hidden="1" customHeight="1">
      <c r="A56" s="72" t="s">
        <v>33</v>
      </c>
      <c r="B56" s="90"/>
      <c r="C56" s="25"/>
      <c r="D56" s="25"/>
      <c r="E56" s="25"/>
      <c r="F56" s="98"/>
    </row>
    <row r="57" spans="1:6" hidden="1">
      <c r="A57" s="72" t="s">
        <v>34</v>
      </c>
      <c r="B57" s="90"/>
      <c r="C57" s="25"/>
      <c r="D57" s="25"/>
      <c r="E57" s="25"/>
      <c r="F57" s="98"/>
    </row>
    <row r="58" spans="1:6" hidden="1">
      <c r="A58" s="72" t="s">
        <v>35</v>
      </c>
      <c r="B58" s="90"/>
      <c r="C58" s="25"/>
      <c r="D58" s="25"/>
      <c r="E58" s="25"/>
      <c r="F58" s="98"/>
    </row>
    <row r="59" spans="1:6" hidden="1">
      <c r="A59" s="72" t="s">
        <v>36</v>
      </c>
      <c r="B59" s="90"/>
      <c r="C59" s="25"/>
      <c r="D59" s="25"/>
      <c r="E59" s="25"/>
      <c r="F59" s="98"/>
    </row>
    <row r="60" spans="1:6" hidden="1">
      <c r="A60" s="72" t="s">
        <v>37</v>
      </c>
      <c r="B60" s="90"/>
      <c r="C60" s="25"/>
      <c r="D60" s="25"/>
      <c r="E60" s="25"/>
      <c r="F60" s="98"/>
    </row>
    <row r="61" spans="1:6" hidden="1">
      <c r="A61" s="72" t="s">
        <v>38</v>
      </c>
      <c r="B61" s="90"/>
      <c r="C61" s="25"/>
      <c r="D61" s="25"/>
      <c r="E61" s="25"/>
      <c r="F61" s="98"/>
    </row>
    <row r="62" spans="1:6" hidden="1">
      <c r="A62" s="72" t="s">
        <v>39</v>
      </c>
      <c r="B62" s="90"/>
      <c r="C62" s="25"/>
      <c r="D62" s="25"/>
      <c r="E62" s="25"/>
      <c r="F62" s="98"/>
    </row>
    <row r="63" spans="1:6" hidden="1">
      <c r="A63" s="72" t="s">
        <v>40</v>
      </c>
      <c r="B63" s="90"/>
      <c r="C63" s="25"/>
      <c r="D63" s="25"/>
      <c r="E63" s="25"/>
      <c r="F63" s="98"/>
    </row>
    <row r="64" spans="1:6" hidden="1">
      <c r="A64" s="258" t="s">
        <v>41</v>
      </c>
      <c r="B64" s="258"/>
      <c r="C64" s="258"/>
      <c r="D64" s="258"/>
      <c r="E64" s="258"/>
      <c r="F64" s="258"/>
    </row>
    <row r="65" spans="1:6" hidden="1">
      <c r="A65" s="258"/>
      <c r="B65" s="258"/>
      <c r="C65" s="258"/>
      <c r="D65" s="258"/>
      <c r="E65" s="258"/>
      <c r="F65" s="258"/>
    </row>
    <row r="66" spans="1:6" hidden="1">
      <c r="A66" s="73"/>
      <c r="B66" s="8"/>
      <c r="C66" s="129"/>
      <c r="D66" s="129"/>
      <c r="E66" s="129"/>
      <c r="F66" s="129"/>
    </row>
    <row r="67" spans="1:6" hidden="1">
      <c r="A67" s="73"/>
      <c r="B67" s="8"/>
      <c r="C67" s="129"/>
      <c r="D67" s="129"/>
      <c r="E67" s="129"/>
      <c r="F67" s="129"/>
    </row>
    <row r="68" spans="1:6" hidden="1">
      <c r="A68" s="73"/>
      <c r="B68" s="8"/>
      <c r="C68" s="129"/>
      <c r="D68" s="129"/>
      <c r="E68" s="129"/>
      <c r="F68" s="129"/>
    </row>
    <row r="69" spans="1:6" ht="132" hidden="1">
      <c r="A69" s="74"/>
      <c r="B69" s="56" t="s">
        <v>42</v>
      </c>
      <c r="C69" s="130"/>
      <c r="D69" s="130"/>
      <c r="E69" s="130"/>
      <c r="F69" s="130"/>
    </row>
    <row r="70" spans="1:6" hidden="1">
      <c r="A70" s="73"/>
      <c r="B70" s="8"/>
      <c r="C70" s="129"/>
      <c r="D70" s="129"/>
      <c r="E70" s="129"/>
      <c r="F70" s="129"/>
    </row>
    <row r="71" spans="1:6" ht="21" hidden="1" customHeight="1">
      <c r="A71" s="73"/>
      <c r="B71" s="8"/>
      <c r="C71" s="129"/>
      <c r="D71" s="129"/>
      <c r="E71" s="129"/>
      <c r="F71" s="129"/>
    </row>
    <row r="72" spans="1:6" ht="21" customHeight="1">
      <c r="A72" s="2" t="s">
        <v>31</v>
      </c>
      <c r="B72" s="148"/>
      <c r="C72" s="4"/>
      <c r="D72" s="4"/>
      <c r="E72" s="4"/>
      <c r="F72" s="6"/>
    </row>
    <row r="73" spans="1:6">
      <c r="A73" s="2" t="s">
        <v>32</v>
      </c>
      <c r="B73" s="148"/>
      <c r="C73" s="4"/>
      <c r="D73" s="4"/>
      <c r="E73" s="4"/>
      <c r="F73" s="6"/>
    </row>
    <row r="74" spans="1:6">
      <c r="A74" s="2" t="s">
        <v>33</v>
      </c>
      <c r="B74" s="148"/>
      <c r="C74" s="4"/>
      <c r="D74" s="4"/>
      <c r="E74" s="4"/>
      <c r="F74" s="6"/>
    </row>
    <row r="75" spans="1:6">
      <c r="A75" s="2" t="s">
        <v>34</v>
      </c>
      <c r="B75" s="148"/>
      <c r="C75" s="4"/>
      <c r="D75" s="4"/>
      <c r="E75" s="4"/>
      <c r="F75" s="6"/>
    </row>
    <row r="76" spans="1:6">
      <c r="A76" s="149" t="s">
        <v>118</v>
      </c>
      <c r="B76" s="148"/>
      <c r="C76" s="4"/>
      <c r="D76" s="4"/>
      <c r="E76" s="4"/>
      <c r="F76" s="6"/>
    </row>
    <row r="77" spans="1:6">
      <c r="A77" s="2" t="s">
        <v>36</v>
      </c>
      <c r="B77" s="148"/>
      <c r="C77" s="4"/>
      <c r="D77" s="4"/>
      <c r="E77" s="4"/>
      <c r="F77" s="6"/>
    </row>
    <row r="78" spans="1:6">
      <c r="A78" s="2" t="s">
        <v>37</v>
      </c>
      <c r="B78" s="148"/>
      <c r="C78" s="4"/>
      <c r="D78" s="4"/>
      <c r="E78" s="4"/>
      <c r="F78" s="6"/>
    </row>
    <row r="79" spans="1:6">
      <c r="A79" s="149" t="s">
        <v>117</v>
      </c>
      <c r="B79" s="148"/>
      <c r="C79" s="4"/>
      <c r="D79" s="4"/>
      <c r="E79" s="4"/>
      <c r="F79" s="6"/>
    </row>
    <row r="80" spans="1:6">
      <c r="A80" s="2" t="s">
        <v>39</v>
      </c>
      <c r="B80" s="148"/>
      <c r="C80" s="4"/>
      <c r="D80" s="4"/>
      <c r="E80" s="4"/>
      <c r="F80" s="6"/>
    </row>
    <row r="81" spans="1:6" ht="25.2" customHeight="1">
      <c r="A81" s="2" t="s">
        <v>40</v>
      </c>
      <c r="B81" s="148"/>
      <c r="C81" s="4"/>
      <c r="D81" s="4"/>
      <c r="E81" s="4"/>
      <c r="F81" s="6"/>
    </row>
    <row r="82" spans="1:6" ht="57" customHeight="1">
      <c r="A82" s="259" t="s">
        <v>41</v>
      </c>
      <c r="B82" s="260"/>
      <c r="C82" s="260"/>
      <c r="D82" s="260"/>
      <c r="E82" s="260"/>
      <c r="F82" s="7"/>
    </row>
    <row r="83" spans="1:6" ht="21" customHeight="1">
      <c r="A83" s="73"/>
      <c r="B83" s="8"/>
      <c r="C83" s="129"/>
      <c r="D83" s="129"/>
      <c r="E83" s="129"/>
      <c r="F83" s="129"/>
    </row>
    <row r="84" spans="1:6" ht="205.2" customHeight="1">
      <c r="A84" s="75" t="s">
        <v>2</v>
      </c>
      <c r="B84" s="50" t="s">
        <v>110</v>
      </c>
      <c r="C84" s="11" t="s">
        <v>43</v>
      </c>
      <c r="D84" s="11">
        <f>2*28.75</f>
        <v>57.5</v>
      </c>
      <c r="E84" s="106"/>
      <c r="F84" s="51">
        <f>D84*E84</f>
        <v>0</v>
      </c>
    </row>
    <row r="85" spans="1:6" ht="19.95" customHeight="1">
      <c r="A85" s="75"/>
      <c r="B85" s="91"/>
    </row>
    <row r="86" spans="1:6" ht="118.8">
      <c r="A86" s="75" t="s">
        <v>6</v>
      </c>
      <c r="B86" s="50" t="s">
        <v>111</v>
      </c>
      <c r="C86" s="11" t="s">
        <v>43</v>
      </c>
      <c r="D86" s="11">
        <f>10.56*28.75*2</f>
        <v>607.20000000000005</v>
      </c>
      <c r="E86" s="106"/>
      <c r="F86" s="51">
        <f>D86*E86</f>
        <v>0</v>
      </c>
    </row>
    <row r="87" spans="1:6" ht="15.6">
      <c r="A87" s="75"/>
      <c r="B87" s="91"/>
      <c r="E87" s="126"/>
      <c r="F87" s="11">
        <f>D86*E87</f>
        <v>0</v>
      </c>
    </row>
    <row r="88" spans="1:6" ht="145.19999999999999">
      <c r="A88" s="75" t="s">
        <v>9</v>
      </c>
      <c r="B88" s="57" t="s">
        <v>187</v>
      </c>
      <c r="C88" s="11" t="s">
        <v>43</v>
      </c>
      <c r="D88" s="11">
        <f>1.5*0.2*40</f>
        <v>12.000000000000002</v>
      </c>
      <c r="E88" s="106"/>
      <c r="F88" s="51">
        <f>D88*E88</f>
        <v>0</v>
      </c>
    </row>
    <row r="89" spans="1:6" ht="15.6">
      <c r="A89" s="75"/>
      <c r="B89" s="91"/>
      <c r="E89" s="126"/>
      <c r="F89" s="11"/>
    </row>
    <row r="90" spans="1:6" ht="15.6">
      <c r="A90" s="75"/>
      <c r="B90" s="91"/>
      <c r="C90" s="11"/>
      <c r="D90" s="11"/>
      <c r="E90" s="126"/>
      <c r="F90" s="11"/>
    </row>
    <row r="91" spans="1:6" ht="171.6">
      <c r="A91" s="76" t="s">
        <v>16</v>
      </c>
      <c r="B91" s="50" t="s">
        <v>113</v>
      </c>
      <c r="C91" s="132" t="s">
        <v>44</v>
      </c>
      <c r="D91" s="132">
        <v>20</v>
      </c>
      <c r="E91" s="106"/>
      <c r="F91" s="51">
        <f>D91*E91</f>
        <v>0</v>
      </c>
    </row>
    <row r="92" spans="1:6">
      <c r="A92" s="77"/>
      <c r="B92" s="92"/>
      <c r="E92" s="133"/>
      <c r="F92" s="132">
        <f>D91*E92</f>
        <v>0</v>
      </c>
    </row>
    <row r="93" spans="1:6" ht="28.8">
      <c r="A93" s="78" t="s">
        <v>17</v>
      </c>
      <c r="B93" s="147" t="s">
        <v>114</v>
      </c>
      <c r="C93" s="131" t="s">
        <v>12</v>
      </c>
      <c r="D93" s="11">
        <v>135</v>
      </c>
      <c r="E93" s="106"/>
      <c r="F93" s="51">
        <f>D93*E93</f>
        <v>0</v>
      </c>
    </row>
    <row r="94" spans="1:6" ht="15.6">
      <c r="A94" s="75"/>
      <c r="B94" s="91"/>
      <c r="C94" s="11"/>
      <c r="D94" s="11"/>
      <c r="E94" s="126"/>
      <c r="F94" s="11"/>
    </row>
    <row r="95" spans="1:6" ht="28.8">
      <c r="A95" s="182">
        <v>6</v>
      </c>
      <c r="B95" s="147" t="s">
        <v>115</v>
      </c>
      <c r="C95" s="12" t="s">
        <v>3</v>
      </c>
      <c r="D95" s="247">
        <v>18</v>
      </c>
      <c r="E95" s="106"/>
      <c r="F95" s="51">
        <f>D95*E95</f>
        <v>0</v>
      </c>
    </row>
    <row r="96" spans="1:6">
      <c r="A96" s="182"/>
      <c r="B96" s="93"/>
      <c r="C96" s="12"/>
      <c r="D96" s="247"/>
      <c r="E96" s="12"/>
      <c r="F96" s="13"/>
    </row>
    <row r="97" spans="1:7">
      <c r="A97" s="183" t="s">
        <v>19</v>
      </c>
      <c r="B97" s="93" t="s">
        <v>45</v>
      </c>
      <c r="C97" s="12" t="s">
        <v>3</v>
      </c>
      <c r="D97" s="247">
        <v>18</v>
      </c>
      <c r="E97" s="106"/>
      <c r="F97" s="51">
        <f>D97*E97</f>
        <v>0</v>
      </c>
    </row>
    <row r="98" spans="1:7">
      <c r="A98" s="79"/>
      <c r="B98" s="58"/>
      <c r="C98" s="134"/>
      <c r="D98" s="248"/>
      <c r="E98" s="135"/>
      <c r="F98" s="13">
        <f>D98*E98</f>
        <v>0</v>
      </c>
    </row>
    <row r="99" spans="1:7" ht="105.6">
      <c r="A99" s="79">
        <v>8</v>
      </c>
      <c r="B99" s="59" t="s">
        <v>46</v>
      </c>
      <c r="C99" s="125" t="s">
        <v>43</v>
      </c>
      <c r="D99" s="125">
        <v>30</v>
      </c>
      <c r="E99" s="106"/>
      <c r="F99" s="51">
        <f>D99*E99</f>
        <v>0</v>
      </c>
    </row>
    <row r="100" spans="1:7">
      <c r="A100" s="79"/>
      <c r="B100" s="59"/>
      <c r="C100" s="125"/>
      <c r="D100" s="125"/>
      <c r="E100" s="126"/>
      <c r="F100" s="13"/>
    </row>
    <row r="101" spans="1:7" ht="105.6">
      <c r="A101" s="79">
        <v>9</v>
      </c>
      <c r="B101" s="59" t="s">
        <v>47</v>
      </c>
      <c r="C101" s="125" t="s">
        <v>43</v>
      </c>
      <c r="D101" s="125">
        <v>30</v>
      </c>
      <c r="E101" s="106"/>
      <c r="F101" s="51">
        <f>D101*E101</f>
        <v>0</v>
      </c>
    </row>
    <row r="102" spans="1:7">
      <c r="A102" s="79"/>
      <c r="B102" s="59"/>
      <c r="C102" s="125"/>
      <c r="D102" s="125"/>
      <c r="E102" s="126"/>
      <c r="F102" s="13"/>
    </row>
    <row r="103" spans="1:7">
      <c r="A103" s="79">
        <v>10</v>
      </c>
      <c r="B103" s="59" t="s">
        <v>48</v>
      </c>
      <c r="C103" s="125" t="s">
        <v>12</v>
      </c>
      <c r="D103" s="125">
        <v>15</v>
      </c>
      <c r="E103" s="106"/>
      <c r="F103" s="51">
        <f>D103*E103</f>
        <v>0</v>
      </c>
    </row>
    <row r="104" spans="1:7">
      <c r="A104" s="79"/>
      <c r="B104" s="60"/>
      <c r="C104" s="125"/>
      <c r="D104" s="125"/>
      <c r="E104" s="126"/>
      <c r="F104" s="13"/>
    </row>
    <row r="105" spans="1:7" ht="60" customHeight="1">
      <c r="A105" s="249" t="s">
        <v>186</v>
      </c>
      <c r="B105" s="180" t="s">
        <v>150</v>
      </c>
      <c r="C105" s="22" t="s">
        <v>60</v>
      </c>
      <c r="D105" s="26">
        <v>0.1</v>
      </c>
      <c r="E105" s="49">
        <f>SUM(F84:F103)</f>
        <v>0</v>
      </c>
      <c r="F105" s="51">
        <f>D105*E105</f>
        <v>0</v>
      </c>
      <c r="G105" s="45"/>
    </row>
    <row r="106" spans="1:7" ht="15.6">
      <c r="A106" s="80"/>
      <c r="B106" s="94" t="s">
        <v>191</v>
      </c>
      <c r="C106" s="136"/>
      <c r="D106" s="136"/>
      <c r="E106" s="99"/>
      <c r="F106" s="128">
        <f>SUM(F84:F105)</f>
        <v>0</v>
      </c>
      <c r="G106" s="14"/>
    </row>
    <row r="107" spans="1:7">
      <c r="G107" s="14"/>
    </row>
    <row r="108" spans="1:7" ht="15.6">
      <c r="A108" s="150" t="s">
        <v>68</v>
      </c>
      <c r="B108" s="151" t="s">
        <v>119</v>
      </c>
      <c r="C108" s="152"/>
      <c r="D108" s="152"/>
      <c r="E108" s="152"/>
      <c r="F108" s="152"/>
      <c r="G108" s="14"/>
    </row>
    <row r="109" spans="1:7" ht="15.6">
      <c r="A109" s="5"/>
      <c r="B109" s="153"/>
      <c r="C109" s="152"/>
      <c r="D109" s="152"/>
      <c r="E109" s="152"/>
      <c r="F109" s="152"/>
      <c r="G109" s="14"/>
    </row>
    <row r="110" spans="1:7" ht="15.6">
      <c r="A110" s="2" t="s">
        <v>120</v>
      </c>
      <c r="B110" s="154"/>
      <c r="C110" s="3"/>
      <c r="D110" s="4"/>
      <c r="E110" s="3"/>
      <c r="F110" s="3"/>
    </row>
    <row r="111" spans="1:7" ht="15.6">
      <c r="A111" s="2" t="s">
        <v>21</v>
      </c>
      <c r="B111" s="154"/>
      <c r="C111" s="3"/>
      <c r="D111" s="4"/>
      <c r="E111" s="3"/>
      <c r="F111" s="3"/>
    </row>
    <row r="112" spans="1:7" ht="15.6">
      <c r="A112" s="2" t="s">
        <v>22</v>
      </c>
      <c r="B112" s="154"/>
      <c r="C112" s="3"/>
      <c r="D112" s="4"/>
      <c r="E112" s="3"/>
      <c r="F112" s="3"/>
    </row>
    <row r="113" spans="1:6" ht="15.6">
      <c r="A113" s="2" t="s">
        <v>121</v>
      </c>
      <c r="B113" s="154"/>
      <c r="C113" s="3"/>
      <c r="D113" s="4"/>
      <c r="E113" s="3"/>
      <c r="F113" s="3"/>
    </row>
    <row r="114" spans="1:6" ht="15.6">
      <c r="A114" s="2" t="s">
        <v>122</v>
      </c>
      <c r="B114" s="154"/>
      <c r="C114" s="3"/>
      <c r="D114" s="4"/>
      <c r="E114" s="3"/>
      <c r="F114" s="3"/>
    </row>
    <row r="115" spans="1:6" ht="15.6">
      <c r="A115" s="2" t="s">
        <v>123</v>
      </c>
      <c r="B115" s="154"/>
      <c r="C115" s="3"/>
      <c r="D115" s="4"/>
      <c r="E115" s="3"/>
      <c r="F115" s="3"/>
    </row>
    <row r="116" spans="1:6" ht="15.6">
      <c r="A116" s="2" t="s">
        <v>124</v>
      </c>
      <c r="B116" s="154"/>
      <c r="C116" s="3"/>
      <c r="D116" s="4"/>
      <c r="E116" s="3"/>
      <c r="F116" s="3"/>
    </row>
    <row r="117" spans="1:6" ht="15.6">
      <c r="A117" s="2" t="s">
        <v>125</v>
      </c>
      <c r="B117" s="154"/>
      <c r="C117" s="3"/>
      <c r="D117" s="4"/>
      <c r="E117" s="3"/>
      <c r="F117" s="3"/>
    </row>
    <row r="118" spans="1:6" ht="15.6">
      <c r="A118" s="2" t="s">
        <v>126</v>
      </c>
      <c r="B118" s="154"/>
      <c r="C118" s="3"/>
      <c r="D118" s="4"/>
      <c r="E118" s="3"/>
      <c r="F118" s="3"/>
    </row>
    <row r="119" spans="1:6" ht="15.6">
      <c r="A119" s="2" t="s">
        <v>127</v>
      </c>
      <c r="B119" s="154"/>
      <c r="C119" s="3"/>
      <c r="D119" s="4"/>
      <c r="E119" s="3"/>
      <c r="F119" s="3"/>
    </row>
    <row r="120" spans="1:6" ht="15.6">
      <c r="A120" s="2" t="s">
        <v>128</v>
      </c>
      <c r="B120" s="154"/>
      <c r="C120" s="3"/>
      <c r="D120" s="4"/>
      <c r="E120" s="3"/>
      <c r="F120" s="3"/>
    </row>
    <row r="121" spans="1:6" ht="15.6">
      <c r="A121" s="2" t="s">
        <v>129</v>
      </c>
      <c r="B121" s="154"/>
      <c r="C121" s="3"/>
      <c r="D121" s="4"/>
      <c r="E121" s="3"/>
      <c r="F121" s="3"/>
    </row>
    <row r="122" spans="1:6" ht="15.6">
      <c r="A122" s="2" t="s">
        <v>130</v>
      </c>
      <c r="B122" s="154"/>
      <c r="C122" s="3"/>
      <c r="D122" s="4"/>
      <c r="E122" s="3"/>
      <c r="F122" s="3"/>
    </row>
    <row r="123" spans="1:6" ht="15.6">
      <c r="A123" s="2" t="s">
        <v>131</v>
      </c>
      <c r="B123" s="154"/>
      <c r="C123" s="3"/>
      <c r="D123" s="4"/>
      <c r="E123" s="3"/>
      <c r="F123" s="3"/>
    </row>
    <row r="124" spans="1:6" ht="15.6">
      <c r="A124" s="2" t="s">
        <v>132</v>
      </c>
      <c r="B124" s="154"/>
      <c r="C124" s="3"/>
      <c r="D124" s="4"/>
      <c r="E124" s="3"/>
      <c r="F124" s="3"/>
    </row>
    <row r="125" spans="1:6" ht="15.6">
      <c r="A125" s="2" t="s">
        <v>133</v>
      </c>
      <c r="B125" s="154"/>
      <c r="C125" s="3"/>
      <c r="D125" s="4"/>
      <c r="E125" s="3"/>
      <c r="F125" s="3"/>
    </row>
    <row r="126" spans="1:6" ht="15.6">
      <c r="A126" s="2" t="s">
        <v>134</v>
      </c>
      <c r="B126" s="154"/>
      <c r="C126" s="3"/>
      <c r="D126" s="4"/>
      <c r="E126" s="3"/>
      <c r="F126" s="3"/>
    </row>
    <row r="127" spans="1:6" ht="15.6">
      <c r="A127" s="2" t="s">
        <v>135</v>
      </c>
      <c r="B127" s="154"/>
      <c r="C127" s="3"/>
      <c r="D127" s="4"/>
      <c r="E127" s="3"/>
      <c r="F127" s="3"/>
    </row>
    <row r="128" spans="1:6" ht="15.6">
      <c r="A128" s="2" t="s">
        <v>136</v>
      </c>
      <c r="B128" s="154"/>
      <c r="C128" s="3"/>
      <c r="D128" s="4"/>
      <c r="E128" s="3"/>
      <c r="F128" s="3"/>
    </row>
    <row r="129" spans="1:6" ht="15.6">
      <c r="A129" s="2" t="s">
        <v>25</v>
      </c>
      <c r="B129" s="154"/>
      <c r="C129" s="3"/>
      <c r="D129" s="4"/>
      <c r="E129" s="3"/>
      <c r="F129" s="3"/>
    </row>
    <row r="130" spans="1:6" ht="15.6">
      <c r="A130" s="2" t="s">
        <v>137</v>
      </c>
      <c r="B130" s="154"/>
      <c r="C130" s="3"/>
      <c r="D130" s="4"/>
      <c r="E130" s="3"/>
      <c r="F130" s="3"/>
    </row>
    <row r="131" spans="1:6" ht="15.6">
      <c r="A131" s="2" t="s">
        <v>138</v>
      </c>
      <c r="B131" s="154"/>
      <c r="C131" s="3"/>
      <c r="D131" s="4"/>
      <c r="E131" s="3"/>
      <c r="F131" s="3"/>
    </row>
    <row r="132" spans="1:6" ht="15.6">
      <c r="A132" s="155"/>
      <c r="B132" s="154"/>
      <c r="C132" s="3"/>
      <c r="D132" s="4"/>
      <c r="E132" s="3"/>
      <c r="F132" s="3"/>
    </row>
    <row r="133" spans="1:6" ht="42">
      <c r="A133" s="72"/>
      <c r="B133" s="156" t="s">
        <v>139</v>
      </c>
      <c r="C133" s="3"/>
      <c r="D133" s="4"/>
      <c r="E133" s="3"/>
      <c r="F133" s="3"/>
    </row>
    <row r="134" spans="1:6" ht="15.6">
      <c r="A134" s="72"/>
      <c r="B134" s="154"/>
      <c r="C134" s="3"/>
      <c r="D134" s="4"/>
      <c r="E134" s="3"/>
      <c r="F134" s="3"/>
    </row>
    <row r="135" spans="1:6" ht="43.2">
      <c r="A135" s="184" t="s">
        <v>2</v>
      </c>
      <c r="B135" s="157" t="s">
        <v>140</v>
      </c>
      <c r="C135" s="125" t="s">
        <v>43</v>
      </c>
      <c r="D135" s="125">
        <v>730</v>
      </c>
      <c r="E135" s="106"/>
      <c r="F135" s="51">
        <f>D135*E135</f>
        <v>0</v>
      </c>
    </row>
    <row r="136" spans="1:6">
      <c r="A136" s="185"/>
      <c r="B136" s="159"/>
      <c r="C136" s="9"/>
      <c r="D136" s="10"/>
      <c r="E136" s="240"/>
      <c r="F136" s="9"/>
    </row>
    <row r="137" spans="1:6" ht="15.6">
      <c r="A137" s="72"/>
      <c r="B137" s="154"/>
      <c r="C137" s="3"/>
      <c r="D137" s="4"/>
      <c r="E137" s="250"/>
      <c r="F137" s="3"/>
    </row>
    <row r="138" spans="1:6" ht="27.6">
      <c r="A138" s="184" t="s">
        <v>6</v>
      </c>
      <c r="B138" s="160" t="s">
        <v>141</v>
      </c>
      <c r="C138" s="125" t="s">
        <v>43</v>
      </c>
      <c r="D138" s="125">
        <v>730</v>
      </c>
      <c r="E138" s="106"/>
      <c r="F138" s="51">
        <f>D138*E138</f>
        <v>0</v>
      </c>
    </row>
    <row r="139" spans="1:6">
      <c r="A139" s="251"/>
      <c r="B139" s="252"/>
      <c r="C139" s="125"/>
      <c r="D139" s="125"/>
      <c r="E139" s="179"/>
      <c r="F139" s="179"/>
    </row>
    <row r="140" spans="1:6">
      <c r="A140" s="251" t="s">
        <v>9</v>
      </c>
      <c r="B140" s="15" t="s">
        <v>59</v>
      </c>
      <c r="C140" s="22" t="s">
        <v>60</v>
      </c>
      <c r="D140" s="26">
        <v>0.1</v>
      </c>
      <c r="E140" s="49">
        <f>SUM(F135:F138)</f>
        <v>0</v>
      </c>
      <c r="F140" s="51">
        <f>D140*E140</f>
        <v>0</v>
      </c>
    </row>
    <row r="141" spans="1:6" ht="15.6">
      <c r="A141" s="72"/>
      <c r="B141" s="154"/>
      <c r="C141" s="3"/>
      <c r="D141" s="4"/>
      <c r="E141" s="3"/>
      <c r="F141" s="3"/>
    </row>
    <row r="142" spans="1:6" ht="15.6">
      <c r="A142" s="161"/>
      <c r="B142" s="151" t="s">
        <v>192</v>
      </c>
      <c r="C142" s="136"/>
      <c r="D142" s="136"/>
      <c r="E142" s="99"/>
      <c r="F142" s="128">
        <f>SUM(F135:F141)</f>
        <v>0</v>
      </c>
    </row>
    <row r="145" spans="1:6" ht="15.6">
      <c r="A145" s="162" t="s">
        <v>69</v>
      </c>
      <c r="B145" s="151" t="s">
        <v>144</v>
      </c>
      <c r="C145" s="163"/>
      <c r="D145" s="163"/>
      <c r="E145" s="163"/>
      <c r="F145" s="163"/>
    </row>
    <row r="146" spans="1:6">
      <c r="A146" s="164"/>
      <c r="B146" s="165"/>
      <c r="C146" s="166"/>
      <c r="D146" s="166"/>
      <c r="E146" s="167"/>
      <c r="F146" s="166"/>
    </row>
    <row r="147" spans="1:6" ht="77.400000000000006" customHeight="1">
      <c r="A147" s="2"/>
      <c r="B147" s="187" t="s">
        <v>152</v>
      </c>
      <c r="C147" s="167"/>
      <c r="D147" s="167"/>
      <c r="E147" s="167"/>
      <c r="F147" s="167"/>
    </row>
    <row r="148" spans="1:6" ht="106.8">
      <c r="A148" s="169"/>
      <c r="B148" s="170" t="s">
        <v>151</v>
      </c>
      <c r="C148" s="167"/>
      <c r="D148" s="167"/>
      <c r="E148" s="167"/>
      <c r="F148" s="167"/>
    </row>
    <row r="149" spans="1:6">
      <c r="A149" s="169"/>
      <c r="B149" s="168"/>
      <c r="C149" s="167"/>
      <c r="D149" s="167"/>
      <c r="E149" s="167"/>
      <c r="F149" s="167"/>
    </row>
    <row r="150" spans="1:6" ht="43.2">
      <c r="A150" s="184" t="s">
        <v>2</v>
      </c>
      <c r="B150" s="176" t="s">
        <v>145</v>
      </c>
      <c r="C150" s="158"/>
      <c r="D150" s="171"/>
      <c r="E150" s="171"/>
      <c r="F150" s="172"/>
    </row>
    <row r="151" spans="1:6">
      <c r="A151" s="177"/>
      <c r="B151" s="178" t="s">
        <v>142</v>
      </c>
      <c r="C151" s="125" t="s">
        <v>3</v>
      </c>
      <c r="D151" s="125">
        <v>34</v>
      </c>
      <c r="E151" s="106"/>
      <c r="F151" s="51">
        <f>D151*E151</f>
        <v>0</v>
      </c>
    </row>
    <row r="152" spans="1:6">
      <c r="A152" s="169"/>
      <c r="B152" s="168"/>
      <c r="C152" s="167"/>
      <c r="D152" s="167"/>
      <c r="E152" s="167"/>
      <c r="F152" s="167"/>
    </row>
    <row r="153" spans="1:6" ht="43.2">
      <c r="A153" s="186" t="s">
        <v>6</v>
      </c>
      <c r="B153" s="176" t="s">
        <v>147</v>
      </c>
    </row>
    <row r="154" spans="1:6">
      <c r="A154" s="177"/>
      <c r="B154" s="178" t="s">
        <v>142</v>
      </c>
      <c r="C154" s="125" t="s">
        <v>3</v>
      </c>
      <c r="D154" s="125">
        <v>12</v>
      </c>
      <c r="E154" s="106"/>
      <c r="F154" s="51">
        <f>D154*E154</f>
        <v>0</v>
      </c>
    </row>
    <row r="155" spans="1:6">
      <c r="A155" s="169"/>
      <c r="B155" s="168"/>
      <c r="C155" s="167"/>
      <c r="D155" s="167"/>
      <c r="E155" s="167"/>
      <c r="F155" s="167"/>
    </row>
    <row r="156" spans="1:6" ht="57.6">
      <c r="A156" s="186" t="s">
        <v>9</v>
      </c>
      <c r="B156" s="176" t="s">
        <v>148</v>
      </c>
      <c r="C156" s="158"/>
      <c r="D156" s="171"/>
      <c r="E156" s="171"/>
      <c r="F156" s="172"/>
    </row>
    <row r="157" spans="1:6">
      <c r="A157" s="177"/>
      <c r="B157" s="178" t="s">
        <v>142</v>
      </c>
      <c r="C157" s="125" t="s">
        <v>3</v>
      </c>
      <c r="D157" s="125">
        <v>3</v>
      </c>
      <c r="E157" s="106"/>
      <c r="F157" s="51">
        <f>D157*E157</f>
        <v>0</v>
      </c>
    </row>
    <row r="158" spans="1:6">
      <c r="A158" s="169"/>
      <c r="B158" s="168"/>
      <c r="C158" s="167"/>
      <c r="D158" s="167"/>
      <c r="E158" s="167"/>
      <c r="F158" s="167"/>
    </row>
    <row r="159" spans="1:6" ht="57.6">
      <c r="A159" s="186" t="s">
        <v>16</v>
      </c>
      <c r="B159" s="176" t="s">
        <v>149</v>
      </c>
      <c r="C159" s="158"/>
      <c r="D159" s="171"/>
      <c r="E159" s="171"/>
      <c r="F159" s="172"/>
    </row>
    <row r="160" spans="1:6">
      <c r="A160" s="177"/>
      <c r="B160" s="178" t="s">
        <v>142</v>
      </c>
      <c r="C160" s="125" t="s">
        <v>3</v>
      </c>
      <c r="D160" s="125">
        <v>2</v>
      </c>
      <c r="E160" s="106"/>
      <c r="F160" s="51">
        <f>D160*E160</f>
        <v>0</v>
      </c>
    </row>
    <row r="161" spans="1:6">
      <c r="A161" s="242"/>
      <c r="B161" s="243"/>
      <c r="C161" s="125"/>
      <c r="D161" s="125"/>
      <c r="E161" s="179"/>
      <c r="F161" s="179"/>
    </row>
    <row r="162" spans="1:6" ht="57.6">
      <c r="A162" s="245" t="s">
        <v>17</v>
      </c>
      <c r="B162" s="244" t="s">
        <v>183</v>
      </c>
      <c r="C162" s="158"/>
      <c r="D162" s="171"/>
      <c r="E162" s="171"/>
      <c r="F162" s="172"/>
    </row>
    <row r="163" spans="1:6">
      <c r="A163" s="177"/>
      <c r="B163" s="178" t="s">
        <v>142</v>
      </c>
      <c r="C163" s="125" t="s">
        <v>3</v>
      </c>
      <c r="D163" s="125">
        <v>3</v>
      </c>
      <c r="E163" s="106"/>
      <c r="F163" s="51">
        <f>D163*E163</f>
        <v>0</v>
      </c>
    </row>
    <row r="164" spans="1:6">
      <c r="A164" s="242"/>
      <c r="B164" s="243"/>
      <c r="C164" s="125"/>
      <c r="D164" s="125"/>
      <c r="E164" s="179"/>
      <c r="F164" s="179"/>
    </row>
    <row r="165" spans="1:6" ht="57.6">
      <c r="A165" s="245" t="s">
        <v>18</v>
      </c>
      <c r="B165" s="244" t="s">
        <v>184</v>
      </c>
      <c r="C165" s="158"/>
      <c r="D165" s="171"/>
      <c r="E165" s="171"/>
      <c r="F165" s="172"/>
    </row>
    <row r="166" spans="1:6">
      <c r="A166" s="177"/>
      <c r="B166" s="178" t="s">
        <v>142</v>
      </c>
      <c r="C166" s="125" t="s">
        <v>3</v>
      </c>
      <c r="D166" s="125">
        <v>9</v>
      </c>
      <c r="E166" s="106"/>
      <c r="F166" s="51">
        <f>D166*E166</f>
        <v>0</v>
      </c>
    </row>
    <row r="167" spans="1:6">
      <c r="A167" s="173"/>
      <c r="B167" s="168"/>
      <c r="C167" s="167"/>
      <c r="D167" s="167"/>
      <c r="E167" s="167"/>
      <c r="F167" s="174"/>
    </row>
    <row r="168" spans="1:6">
      <c r="A168" s="245" t="s">
        <v>19</v>
      </c>
      <c r="B168" s="15" t="s">
        <v>59</v>
      </c>
      <c r="C168" s="22" t="s">
        <v>60</v>
      </c>
      <c r="D168" s="26">
        <v>0.1</v>
      </c>
      <c r="E168" s="49">
        <f>SUM(F150:F166)</f>
        <v>0</v>
      </c>
      <c r="F168" s="51">
        <f>D168*E168</f>
        <v>0</v>
      </c>
    </row>
    <row r="169" spans="1:6" ht="15.6">
      <c r="A169" s="175"/>
      <c r="B169" s="151" t="s">
        <v>146</v>
      </c>
      <c r="C169" s="136"/>
      <c r="D169" s="136"/>
      <c r="E169" s="99"/>
      <c r="F169" s="128">
        <f>SUM(F151:F168)</f>
        <v>0</v>
      </c>
    </row>
  </sheetData>
  <mergeCells count="3">
    <mergeCell ref="A48:F49"/>
    <mergeCell ref="A64:F65"/>
    <mergeCell ref="A82:E82"/>
  </mergeCells>
  <conditionalFormatting sqref="F34">
    <cfRule type="cellIs" dxfId="26" priority="64" stopIfTrue="1" operator="equal">
      <formula>0</formula>
    </cfRule>
  </conditionalFormatting>
  <conditionalFormatting sqref="E36">
    <cfRule type="cellIs" dxfId="25" priority="68" stopIfTrue="1" operator="equal">
      <formula>0</formula>
    </cfRule>
  </conditionalFormatting>
  <conditionalFormatting sqref="F37:F71 F83 F146:F149 F141">
    <cfRule type="cellIs" dxfId="24" priority="97" stopIfTrue="1" operator="equal">
      <formula>0</formula>
    </cfRule>
  </conditionalFormatting>
  <conditionalFormatting sqref="F87">
    <cfRule type="cellIs" dxfId="23" priority="96" stopIfTrue="1" operator="equal">
      <formula>0</formula>
    </cfRule>
  </conditionalFormatting>
  <conditionalFormatting sqref="F14">
    <cfRule type="cellIs" dxfId="22" priority="76" stopIfTrue="1" operator="equal">
      <formula>0</formula>
    </cfRule>
  </conditionalFormatting>
  <conditionalFormatting sqref="F16">
    <cfRule type="cellIs" dxfId="21" priority="75" stopIfTrue="1" operator="equal">
      <formula>0</formula>
    </cfRule>
  </conditionalFormatting>
  <conditionalFormatting sqref="F19">
    <cfRule type="cellIs" dxfId="20" priority="74" stopIfTrue="1" operator="equal">
      <formula>0</formula>
    </cfRule>
  </conditionalFormatting>
  <conditionalFormatting sqref="F30">
    <cfRule type="cellIs" dxfId="19" priority="65" stopIfTrue="1" operator="equal">
      <formula>0</formula>
    </cfRule>
    <cfRule type="cellIs" dxfId="18" priority="66" stopIfTrue="1" operator="equal">
      <formula>0</formula>
    </cfRule>
  </conditionalFormatting>
  <conditionalFormatting sqref="F92">
    <cfRule type="cellIs" dxfId="17" priority="84" stopIfTrue="1" operator="equal">
      <formula>0</formula>
    </cfRule>
  </conditionalFormatting>
  <conditionalFormatting sqref="F96">
    <cfRule type="cellIs" dxfId="16" priority="72" stopIfTrue="1" operator="equal">
      <formula>0</formula>
    </cfRule>
  </conditionalFormatting>
  <conditionalFormatting sqref="F98 F100 F102 F104">
    <cfRule type="cellIs" dxfId="15" priority="71" stopIfTrue="1" operator="equal">
      <formula>0</formula>
    </cfRule>
  </conditionalFormatting>
  <conditionalFormatting sqref="E9:F9">
    <cfRule type="cellIs" dxfId="14" priority="77" stopIfTrue="1" operator="equal">
      <formula>0</formula>
    </cfRule>
  </conditionalFormatting>
  <conditionalFormatting sqref="E12:F12 E11">
    <cfRule type="cellIs" dxfId="13" priority="70" stopIfTrue="1" operator="equal">
      <formula>0</formula>
    </cfRule>
  </conditionalFormatting>
  <conditionalFormatting sqref="F72:F82">
    <cfRule type="cellIs" dxfId="12" priority="63" stopIfTrue="1" operator="equal">
      <formula>0</formula>
    </cfRule>
  </conditionalFormatting>
  <conditionalFormatting sqref="E136:F136 E108:F109 F110:F134 F137">
    <cfRule type="cellIs" dxfId="11" priority="62" stopIfTrue="1" operator="equal">
      <formula>0</formula>
    </cfRule>
  </conditionalFormatting>
  <conditionalFormatting sqref="F150">
    <cfRule type="cellIs" dxfId="10" priority="56" stopIfTrue="1" operator="equal">
      <formula>0</formula>
    </cfRule>
  </conditionalFormatting>
  <conditionalFormatting sqref="F152">
    <cfRule type="cellIs" dxfId="9" priority="55" stopIfTrue="1" operator="equal">
      <formula>0</formula>
    </cfRule>
  </conditionalFormatting>
  <conditionalFormatting sqref="F155">
    <cfRule type="cellIs" dxfId="8" priority="52" stopIfTrue="1" operator="equal">
      <formula>0</formula>
    </cfRule>
  </conditionalFormatting>
  <conditionalFormatting sqref="F156">
    <cfRule type="cellIs" dxfId="7" priority="50" stopIfTrue="1" operator="equal">
      <formula>0</formula>
    </cfRule>
  </conditionalFormatting>
  <conditionalFormatting sqref="F158">
    <cfRule type="cellIs" dxfId="6" priority="49" stopIfTrue="1" operator="equal">
      <formula>0</formula>
    </cfRule>
  </conditionalFormatting>
  <conditionalFormatting sqref="F159">
    <cfRule type="cellIs" dxfId="5" priority="47" stopIfTrue="1" operator="equal">
      <formula>0</formula>
    </cfRule>
  </conditionalFormatting>
  <conditionalFormatting sqref="F167">
    <cfRule type="cellIs" dxfId="4" priority="5" stopIfTrue="1" operator="equal">
      <formula>0</formula>
    </cfRule>
  </conditionalFormatting>
  <conditionalFormatting sqref="F5">
    <cfRule type="cellIs" dxfId="3" priority="3" stopIfTrue="1" operator="equal">
      <formula>0</formula>
    </cfRule>
  </conditionalFormatting>
  <conditionalFormatting sqref="F162">
    <cfRule type="cellIs" dxfId="2" priority="2" stopIfTrue="1" operator="equal">
      <formula>0</formula>
    </cfRule>
  </conditionalFormatting>
  <conditionalFormatting sqref="F165">
    <cfRule type="cellIs" dxfId="1" priority="1" stopIfTrue="1" operator="equal">
      <formula>0</formula>
    </cfRule>
  </conditionalFormatting>
  <pageMargins left="0.69930555555555596" right="0.69930555555555596" top="0.75" bottom="0.75" header="0.3" footer="0.3"/>
  <pageSetup paperSize="9" scale="79" orientation="portrait" r:id="rId1"/>
  <rowBreaks count="1" manualBreakCount="1">
    <brk id="96"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D09B54-F9D4-4241-B471-6E94729FFFB4}">
  <dimension ref="A1:K60"/>
  <sheetViews>
    <sheetView topLeftCell="A51" workbookViewId="0">
      <selection activeCell="E54" sqref="E54"/>
    </sheetView>
  </sheetViews>
  <sheetFormatPr defaultRowHeight="14.4"/>
  <cols>
    <col min="1" max="1" width="6.77734375" style="16" customWidth="1"/>
    <col min="2" max="2" width="40" style="30" customWidth="1"/>
    <col min="3" max="3" width="6.5546875" style="21" customWidth="1"/>
    <col min="4" max="4" width="8.88671875" style="21"/>
    <col min="5" max="5" width="9.77734375" style="21" customWidth="1"/>
    <col min="6" max="6" width="12.5546875" style="21" customWidth="1"/>
  </cols>
  <sheetData>
    <row r="1" spans="1:7" ht="37.799999999999997">
      <c r="A1" s="32" t="s">
        <v>49</v>
      </c>
      <c r="B1" s="34" t="s">
        <v>181</v>
      </c>
    </row>
    <row r="2" spans="1:7">
      <c r="A2" s="32"/>
      <c r="B2" s="33" t="s">
        <v>65</v>
      </c>
    </row>
    <row r="3" spans="1:7">
      <c r="A3" s="32"/>
      <c r="B3" s="33" t="s">
        <v>64</v>
      </c>
    </row>
    <row r="5" spans="1:7">
      <c r="B5" s="34" t="s">
        <v>50</v>
      </c>
    </row>
    <row r="6" spans="1:7" ht="37.799999999999997">
      <c r="B6" s="241" t="s">
        <v>51</v>
      </c>
    </row>
    <row r="7" spans="1:7">
      <c r="B7" s="32" t="s">
        <v>52</v>
      </c>
    </row>
    <row r="8" spans="1:7">
      <c r="A8" s="237" t="s">
        <v>55</v>
      </c>
      <c r="B8" s="238" t="s">
        <v>172</v>
      </c>
      <c r="C8" s="237" t="s">
        <v>173</v>
      </c>
      <c r="D8" s="237" t="s">
        <v>174</v>
      </c>
      <c r="E8" s="237" t="s">
        <v>175</v>
      </c>
      <c r="F8" s="239" t="s">
        <v>176</v>
      </c>
    </row>
    <row r="9" spans="1:7">
      <c r="B9" s="34" t="s">
        <v>62</v>
      </c>
    </row>
    <row r="10" spans="1:7" ht="36">
      <c r="A10" s="17" t="s">
        <v>0</v>
      </c>
      <c r="B10" s="32" t="s">
        <v>180</v>
      </c>
      <c r="C10" s="22" t="s">
        <v>53</v>
      </c>
      <c r="D10" s="23">
        <v>90</v>
      </c>
      <c r="E10" s="37">
        <v>0</v>
      </c>
      <c r="F10" s="38">
        <f>D10*E10</f>
        <v>0</v>
      </c>
      <c r="G10" s="25"/>
    </row>
    <row r="11" spans="1:7">
      <c r="C11" s="25"/>
      <c r="D11" s="25"/>
      <c r="E11" s="39"/>
      <c r="F11" s="39"/>
      <c r="G11" s="25"/>
    </row>
    <row r="12" spans="1:7" ht="24">
      <c r="A12" s="17" t="s">
        <v>61</v>
      </c>
      <c r="B12" s="32" t="s">
        <v>63</v>
      </c>
      <c r="C12" s="22" t="s">
        <v>53</v>
      </c>
      <c r="D12" s="23">
        <v>80</v>
      </c>
      <c r="E12" s="37">
        <v>0</v>
      </c>
      <c r="F12" s="38">
        <f>D12*E12</f>
        <v>0</v>
      </c>
      <c r="G12" s="25"/>
    </row>
    <row r="13" spans="1:7">
      <c r="C13" s="25"/>
      <c r="D13" s="25"/>
      <c r="E13" s="39"/>
      <c r="F13" s="39"/>
      <c r="G13" s="25"/>
    </row>
    <row r="14" spans="1:7">
      <c r="B14" s="34" t="s">
        <v>54</v>
      </c>
      <c r="C14" s="25"/>
      <c r="D14" s="25"/>
      <c r="E14" s="39"/>
      <c r="F14" s="39"/>
      <c r="G14" s="25"/>
    </row>
    <row r="15" spans="1:7" ht="36">
      <c r="A15" s="17" t="s">
        <v>0</v>
      </c>
      <c r="B15" s="32" t="s">
        <v>94</v>
      </c>
      <c r="C15" s="22" t="s">
        <v>53</v>
      </c>
      <c r="D15" s="23">
        <v>180</v>
      </c>
      <c r="E15" s="37">
        <v>0</v>
      </c>
      <c r="F15" s="38">
        <f>D15*E15</f>
        <v>0</v>
      </c>
      <c r="G15" s="25"/>
    </row>
    <row r="16" spans="1:7">
      <c r="B16" s="32"/>
      <c r="C16" s="25"/>
      <c r="D16" s="25"/>
      <c r="E16" s="39"/>
      <c r="F16" s="39"/>
      <c r="G16" s="25"/>
    </row>
    <row r="17" spans="1:7" ht="48">
      <c r="A17" s="17" t="s">
        <v>61</v>
      </c>
      <c r="B17" s="32" t="s">
        <v>66</v>
      </c>
      <c r="C17" s="20" t="s">
        <v>56</v>
      </c>
      <c r="D17" s="23">
        <v>11</v>
      </c>
      <c r="E17" s="37">
        <v>0</v>
      </c>
      <c r="F17" s="38">
        <f>D17*E17</f>
        <v>0</v>
      </c>
      <c r="G17" s="25"/>
    </row>
    <row r="18" spans="1:7">
      <c r="C18" s="25"/>
      <c r="D18" s="25"/>
      <c r="E18" s="39"/>
      <c r="F18" s="39"/>
      <c r="G18" s="25"/>
    </row>
    <row r="19" spans="1:7" ht="24.6">
      <c r="A19" s="17" t="s">
        <v>67</v>
      </c>
      <c r="B19" s="32" t="s">
        <v>95</v>
      </c>
      <c r="C19" s="20" t="s">
        <v>56</v>
      </c>
      <c r="D19" s="23">
        <v>11</v>
      </c>
      <c r="E19" s="37">
        <v>0</v>
      </c>
      <c r="F19" s="38">
        <f>D19*E19</f>
        <v>0</v>
      </c>
      <c r="G19" s="25"/>
    </row>
    <row r="20" spans="1:7">
      <c r="C20" s="25"/>
      <c r="D20" s="25"/>
      <c r="E20" s="39"/>
      <c r="F20" s="39"/>
      <c r="G20" s="25"/>
    </row>
    <row r="21" spans="1:7" ht="24.6">
      <c r="A21" s="17" t="s">
        <v>68</v>
      </c>
      <c r="B21" s="32" t="s">
        <v>103</v>
      </c>
      <c r="C21" s="20" t="s">
        <v>53</v>
      </c>
      <c r="D21" s="23">
        <v>60</v>
      </c>
      <c r="E21" s="37">
        <v>0</v>
      </c>
      <c r="F21" s="38">
        <f>D21*E21</f>
        <v>0</v>
      </c>
      <c r="G21" s="25"/>
    </row>
    <row r="22" spans="1:7">
      <c r="B22" s="32"/>
      <c r="C22" s="25"/>
      <c r="D22" s="25"/>
      <c r="E22" s="39"/>
      <c r="F22" s="39"/>
      <c r="G22" s="25"/>
    </row>
    <row r="23" spans="1:7" ht="24.6">
      <c r="A23" s="17" t="s">
        <v>69</v>
      </c>
      <c r="B23" s="32" t="s">
        <v>96</v>
      </c>
      <c r="C23" s="20" t="s">
        <v>56</v>
      </c>
      <c r="D23" s="23">
        <v>11</v>
      </c>
      <c r="E23" s="37">
        <v>0</v>
      </c>
      <c r="F23" s="38">
        <f>D23*E23</f>
        <v>0</v>
      </c>
      <c r="G23" s="25"/>
    </row>
    <row r="24" spans="1:7">
      <c r="C24" s="25"/>
      <c r="D24" s="25"/>
      <c r="E24" s="39"/>
      <c r="F24" s="39"/>
      <c r="G24" s="25"/>
    </row>
    <row r="25" spans="1:7" ht="24.6">
      <c r="A25" s="17" t="s">
        <v>70</v>
      </c>
      <c r="B25" s="32" t="s">
        <v>97</v>
      </c>
      <c r="C25" s="20" t="s">
        <v>53</v>
      </c>
      <c r="D25" s="23">
        <v>210</v>
      </c>
      <c r="E25" s="37">
        <v>0</v>
      </c>
      <c r="F25" s="38">
        <f>D25*E25</f>
        <v>0</v>
      </c>
      <c r="G25" s="25"/>
    </row>
    <row r="26" spans="1:7">
      <c r="C26" s="25"/>
      <c r="D26" s="25"/>
      <c r="E26" s="39"/>
      <c r="F26" s="39"/>
      <c r="G26" s="25"/>
    </row>
    <row r="27" spans="1:7" ht="48.6">
      <c r="A27" s="17" t="s">
        <v>71</v>
      </c>
      <c r="B27" s="32" t="s">
        <v>98</v>
      </c>
      <c r="C27" s="20" t="s">
        <v>56</v>
      </c>
      <c r="D27" s="23">
        <v>86</v>
      </c>
      <c r="E27" s="37">
        <v>0</v>
      </c>
      <c r="F27" s="38">
        <f>D27*E27</f>
        <v>0</v>
      </c>
      <c r="G27" s="25"/>
    </row>
    <row r="28" spans="1:7">
      <c r="C28" s="25"/>
      <c r="D28" s="25"/>
      <c r="E28" s="39"/>
      <c r="F28" s="39"/>
      <c r="G28" s="25"/>
    </row>
    <row r="29" spans="1:7" ht="36.6">
      <c r="A29" s="17" t="s">
        <v>72</v>
      </c>
      <c r="B29" s="32" t="s">
        <v>99</v>
      </c>
      <c r="C29" s="20" t="s">
        <v>56</v>
      </c>
      <c r="D29" s="23">
        <v>40</v>
      </c>
      <c r="E29" s="37">
        <v>0</v>
      </c>
      <c r="F29" s="38">
        <f>D29*E29</f>
        <v>0</v>
      </c>
      <c r="G29" s="25"/>
    </row>
    <row r="30" spans="1:7">
      <c r="C30" s="24"/>
      <c r="D30" s="25"/>
      <c r="E30" s="39"/>
      <c r="F30" s="39"/>
      <c r="G30" s="25"/>
    </row>
    <row r="31" spans="1:7" ht="43.2">
      <c r="A31" s="17" t="s">
        <v>73</v>
      </c>
      <c r="B31" s="31" t="s">
        <v>100</v>
      </c>
      <c r="C31" s="20" t="s">
        <v>56</v>
      </c>
      <c r="D31" s="23">
        <v>12</v>
      </c>
      <c r="E31" s="37">
        <v>0</v>
      </c>
      <c r="F31" s="38">
        <f>D31*E31</f>
        <v>0</v>
      </c>
      <c r="G31" s="25"/>
    </row>
    <row r="32" spans="1:7">
      <c r="C32" s="25"/>
      <c r="D32" s="25"/>
      <c r="E32" s="39"/>
      <c r="F32" s="39"/>
      <c r="G32" s="25"/>
    </row>
    <row r="33" spans="1:7" ht="36.6">
      <c r="A33" s="17" t="s">
        <v>74</v>
      </c>
      <c r="B33" s="32" t="s">
        <v>101</v>
      </c>
      <c r="C33" s="20" t="s">
        <v>56</v>
      </c>
      <c r="D33" s="23">
        <v>70</v>
      </c>
      <c r="E33" s="37">
        <v>0</v>
      </c>
      <c r="F33" s="38">
        <f>D33*E33</f>
        <v>0</v>
      </c>
      <c r="G33" s="25"/>
    </row>
    <row r="34" spans="1:7">
      <c r="B34" s="32"/>
      <c r="C34" s="25"/>
      <c r="D34" s="25"/>
      <c r="E34" s="39"/>
      <c r="F34" s="39"/>
      <c r="G34" s="25"/>
    </row>
    <row r="35" spans="1:7" ht="43.2">
      <c r="A35" s="17" t="s">
        <v>75</v>
      </c>
      <c r="B35" s="31" t="s">
        <v>102</v>
      </c>
      <c r="C35" s="20" t="s">
        <v>56</v>
      </c>
      <c r="D35" s="23">
        <v>12</v>
      </c>
      <c r="E35" s="37">
        <v>0</v>
      </c>
      <c r="F35" s="38">
        <f>D35*E35</f>
        <v>0</v>
      </c>
      <c r="G35" s="25"/>
    </row>
    <row r="36" spans="1:7">
      <c r="B36" s="32"/>
      <c r="C36" s="25"/>
      <c r="D36" s="25"/>
      <c r="E36" s="39"/>
      <c r="F36" s="39"/>
      <c r="G36" s="25"/>
    </row>
    <row r="37" spans="1:7" ht="48">
      <c r="A37" s="17" t="s">
        <v>76</v>
      </c>
      <c r="B37" s="32" t="s">
        <v>104</v>
      </c>
      <c r="C37" s="22" t="s">
        <v>56</v>
      </c>
      <c r="D37" s="26">
        <v>36</v>
      </c>
      <c r="E37" s="37">
        <v>0</v>
      </c>
      <c r="F37" s="38">
        <f>D37*E37</f>
        <v>0</v>
      </c>
    </row>
    <row r="38" spans="1:7">
      <c r="A38" s="17"/>
      <c r="B38" s="32"/>
      <c r="C38" s="22"/>
      <c r="D38" s="22"/>
      <c r="E38" s="40"/>
      <c r="F38" s="41"/>
      <c r="G38" s="22"/>
    </row>
    <row r="39" spans="1:7" ht="36">
      <c r="A39" s="17" t="s">
        <v>77</v>
      </c>
      <c r="B39" s="32" t="s">
        <v>81</v>
      </c>
      <c r="C39" s="22" t="s">
        <v>56</v>
      </c>
      <c r="D39" s="26">
        <v>96</v>
      </c>
      <c r="E39" s="37">
        <v>0</v>
      </c>
      <c r="F39" s="38">
        <f>D39*E39</f>
        <v>0</v>
      </c>
    </row>
    <row r="40" spans="1:7">
      <c r="A40" s="17"/>
      <c r="B40" s="32"/>
      <c r="C40" s="22"/>
      <c r="D40" s="22"/>
      <c r="E40" s="40"/>
      <c r="F40" s="41"/>
      <c r="G40" s="22"/>
    </row>
    <row r="41" spans="1:7" ht="48">
      <c r="A41" s="17" t="s">
        <v>78</v>
      </c>
      <c r="B41" s="32" t="s">
        <v>82</v>
      </c>
      <c r="C41" s="22" t="s">
        <v>56</v>
      </c>
      <c r="D41" s="26">
        <v>60</v>
      </c>
      <c r="E41" s="37">
        <v>0</v>
      </c>
      <c r="F41" s="38">
        <f>D41*E41</f>
        <v>0</v>
      </c>
      <c r="G41" s="22"/>
    </row>
    <row r="42" spans="1:7">
      <c r="A42" s="17"/>
      <c r="B42" s="32"/>
      <c r="C42" s="22"/>
      <c r="D42" s="26"/>
      <c r="E42" s="41"/>
      <c r="F42" s="41"/>
      <c r="G42" s="22"/>
    </row>
    <row r="43" spans="1:7" ht="36">
      <c r="A43" s="17" t="s">
        <v>79</v>
      </c>
      <c r="B43" s="32" t="s">
        <v>80</v>
      </c>
      <c r="C43" s="22" t="s">
        <v>56</v>
      </c>
      <c r="D43" s="26">
        <v>5</v>
      </c>
      <c r="E43" s="37">
        <v>0</v>
      </c>
      <c r="F43" s="38">
        <f>D43*E43</f>
        <v>0</v>
      </c>
      <c r="G43" s="22"/>
    </row>
    <row r="44" spans="1:7">
      <c r="A44" s="17"/>
      <c r="B44" s="32"/>
      <c r="C44" s="22"/>
      <c r="D44" s="26"/>
      <c r="E44" s="41"/>
      <c r="F44" s="41"/>
      <c r="G44" s="22"/>
    </row>
    <row r="45" spans="1:7" ht="36">
      <c r="A45" s="17" t="s">
        <v>83</v>
      </c>
      <c r="B45" s="32" t="s">
        <v>84</v>
      </c>
      <c r="C45" s="22" t="s">
        <v>56</v>
      </c>
      <c r="D45" s="26">
        <v>4</v>
      </c>
      <c r="E45" s="37">
        <v>0</v>
      </c>
      <c r="F45" s="38">
        <f>D45*E45</f>
        <v>0</v>
      </c>
      <c r="G45" s="22"/>
    </row>
    <row r="46" spans="1:7">
      <c r="A46" s="17"/>
      <c r="B46" s="32"/>
      <c r="E46" s="39"/>
      <c r="F46" s="39"/>
      <c r="G46" s="22"/>
    </row>
    <row r="47" spans="1:7" ht="36">
      <c r="A47" s="17" t="s">
        <v>85</v>
      </c>
      <c r="B47" s="32" t="s">
        <v>86</v>
      </c>
      <c r="C47" s="22" t="s">
        <v>56</v>
      </c>
      <c r="D47" s="26">
        <v>20</v>
      </c>
      <c r="E47" s="37">
        <v>0</v>
      </c>
      <c r="F47" s="38">
        <f>D47*E47</f>
        <v>0</v>
      </c>
      <c r="G47" s="22"/>
    </row>
    <row r="48" spans="1:7">
      <c r="A48" s="17"/>
      <c r="B48" s="32"/>
      <c r="C48" s="22"/>
      <c r="D48" s="26"/>
      <c r="E48" s="41"/>
      <c r="F48" s="41"/>
      <c r="G48" s="22"/>
    </row>
    <row r="49" spans="1:11" ht="24">
      <c r="A49" s="17" t="s">
        <v>87</v>
      </c>
      <c r="B49" s="32" t="s">
        <v>88</v>
      </c>
      <c r="C49" s="22" t="s">
        <v>56</v>
      </c>
      <c r="D49" s="26">
        <v>11</v>
      </c>
      <c r="E49" s="37">
        <v>0</v>
      </c>
      <c r="F49" s="38">
        <f>D49*E49</f>
        <v>0</v>
      </c>
      <c r="G49" s="22"/>
    </row>
    <row r="50" spans="1:11">
      <c r="A50" s="17"/>
      <c r="B50" s="32"/>
      <c r="C50" s="22"/>
      <c r="D50" s="26"/>
      <c r="E50" s="41"/>
      <c r="F50" s="41"/>
      <c r="G50" s="22"/>
    </row>
    <row r="51" spans="1:11" ht="36">
      <c r="A51" s="17" t="s">
        <v>89</v>
      </c>
      <c r="B51" s="32" t="s">
        <v>90</v>
      </c>
      <c r="C51" s="22" t="s">
        <v>56</v>
      </c>
      <c r="D51" s="26">
        <v>5</v>
      </c>
      <c r="E51" s="37">
        <v>0</v>
      </c>
      <c r="F51" s="38">
        <f>D51*E51</f>
        <v>0</v>
      </c>
      <c r="G51" s="22"/>
    </row>
    <row r="52" spans="1:11">
      <c r="A52" s="17"/>
      <c r="B52" s="32"/>
      <c r="C52" s="22"/>
      <c r="D52" s="26"/>
      <c r="E52" s="41"/>
      <c r="F52" s="41"/>
      <c r="G52" s="22"/>
    </row>
    <row r="53" spans="1:11" ht="48">
      <c r="A53" s="17" t="s">
        <v>91</v>
      </c>
      <c r="B53" s="32" t="s">
        <v>57</v>
      </c>
      <c r="C53" s="22" t="s">
        <v>3</v>
      </c>
      <c r="D53" s="26">
        <v>1</v>
      </c>
      <c r="E53" s="37">
        <v>0</v>
      </c>
      <c r="F53" s="38">
        <f>D53*E53</f>
        <v>0</v>
      </c>
      <c r="G53" s="22"/>
    </row>
    <row r="54" spans="1:11">
      <c r="A54" s="17"/>
      <c r="B54" s="32"/>
      <c r="C54" s="22"/>
      <c r="D54" s="26"/>
      <c r="E54" s="41"/>
      <c r="F54" s="41"/>
      <c r="G54" s="22"/>
    </row>
    <row r="55" spans="1:11" ht="24">
      <c r="A55" s="17" t="s">
        <v>92</v>
      </c>
      <c r="B55" s="32" t="s">
        <v>58</v>
      </c>
      <c r="C55" s="22" t="s">
        <v>3</v>
      </c>
      <c r="D55" s="26">
        <v>1</v>
      </c>
      <c r="E55" s="37">
        <v>0</v>
      </c>
      <c r="F55" s="38">
        <f>D55*E55</f>
        <v>0</v>
      </c>
      <c r="G55" s="22"/>
    </row>
    <row r="56" spans="1:11">
      <c r="A56" s="17"/>
      <c r="B56" s="32"/>
      <c r="C56" s="22"/>
      <c r="D56" s="26"/>
      <c r="E56" s="41"/>
      <c r="F56" s="41"/>
      <c r="G56" s="22"/>
    </row>
    <row r="57" spans="1:11" ht="15" thickBot="1">
      <c r="A57" s="17" t="s">
        <v>93</v>
      </c>
      <c r="B57" s="32" t="s">
        <v>59</v>
      </c>
      <c r="C57" s="22" t="s">
        <v>60</v>
      </c>
      <c r="D57" s="26">
        <v>0.1</v>
      </c>
      <c r="E57" s="37">
        <f>SUM(F10:F55)</f>
        <v>0</v>
      </c>
      <c r="F57" s="38">
        <f>D57*E57</f>
        <v>0</v>
      </c>
      <c r="G57" s="27"/>
      <c r="H57" s="14"/>
      <c r="I57" s="14"/>
      <c r="J57" s="14"/>
      <c r="K57" s="14"/>
    </row>
    <row r="58" spans="1:11">
      <c r="A58" s="35"/>
      <c r="B58" s="36"/>
      <c r="C58" s="29"/>
      <c r="D58" s="29"/>
      <c r="E58" s="29"/>
      <c r="F58" s="29"/>
      <c r="G58" s="28"/>
      <c r="H58" s="14"/>
      <c r="I58" s="14"/>
      <c r="J58" s="14"/>
      <c r="K58" s="14"/>
    </row>
    <row r="59" spans="1:11">
      <c r="B59" s="34" t="s">
        <v>177</v>
      </c>
      <c r="D59" s="25"/>
      <c r="E59" s="25"/>
      <c r="F59" s="235">
        <f>SUM(F10:F57)</f>
        <v>0</v>
      </c>
      <c r="G59" s="25"/>
      <c r="H59" s="246"/>
    </row>
    <row r="60" spans="1:11">
      <c r="B60" s="32"/>
      <c r="C60" s="25"/>
      <c r="D60" s="25"/>
      <c r="E60" s="25"/>
      <c r="F60" s="25"/>
      <c r="G60" s="25"/>
    </row>
  </sheetData>
  <conditionalFormatting sqref="F8">
    <cfRule type="cellIs" dxfId="0" priority="1" stopIfTrue="1" operator="equal">
      <formula>0</formula>
    </cfRule>
  </conditionalFormatting>
  <pageMargins left="0.70866141732283472" right="0.70866141732283472" top="0.74803149606299213" bottom="0.74803149606299213" header="0.31496062992125984" footer="0.31496062992125984"/>
  <pageSetup paperSize="9" orientation="portrait" verticalDpi="0" r:id="rId1"/>
  <headerFooter>
    <oddFooter>Stran &amp;P od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vt:i4>
      </vt:variant>
      <vt:variant>
        <vt:lpstr>Imenovani obsegi</vt:lpstr>
      </vt:variant>
      <vt:variant>
        <vt:i4>2</vt:i4>
      </vt:variant>
    </vt:vector>
  </HeadingPairs>
  <TitlesOfParts>
    <vt:vector size="5" baseType="lpstr">
      <vt:lpstr>Rekapitulacija</vt:lpstr>
      <vt:lpstr>GO dela-zah.krilo stavbe DŠD</vt:lpstr>
      <vt:lpstr>Strelovod osred. dela stavbe </vt:lpstr>
      <vt:lpstr>'GO dela-zah.krilo stavbe DŠD'!Področje_tiskanja</vt:lpstr>
      <vt:lpstr>'Strelovod osred. dela stavbe '!Področje_tiskanja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Viljem Govekar</dc:creator>
  <cp:lastModifiedBy>Viljem Govekar</cp:lastModifiedBy>
  <cp:lastPrinted>2019-08-20T12:26:44Z</cp:lastPrinted>
  <dcterms:created xsi:type="dcterms:W3CDTF">2019-03-31T15:19:00Z</dcterms:created>
  <dcterms:modified xsi:type="dcterms:W3CDTF">2020-03-18T11:51:25Z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1033-11.2.0.8684</vt:lpwstr>
  </property>
</Properties>
</file>